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80" yWindow="65176" windowWidth="23360" windowHeight="16820" activeTab="3"/>
  </bookViews>
  <sheets>
    <sheet name="Table 270" sheetId="1" r:id="rId1"/>
    <sheet name="Faculty" sheetId="2" r:id="rId2"/>
    <sheet name="Table 301" sheetId="3" r:id="rId3"/>
    <sheet name="Bachelor's" sheetId="4" r:id="rId4"/>
    <sheet name="Table 304" sheetId="5" r:id="rId5"/>
    <sheet name="Master's" sheetId="6" r:id="rId6"/>
    <sheet name="Table 307" sheetId="7" r:id="rId7"/>
    <sheet name="Doctoral" sheetId="8" r:id="rId8"/>
  </sheets>
  <definedNames>
    <definedName name="_4WORD_M_001_07">#N/A</definedName>
    <definedName name="_4WORD_O_005_L_">#N/A</definedName>
    <definedName name="_Regression_Int" localSheetId="2" hidden="1">1</definedName>
    <definedName name="_Regression_Int" localSheetId="4" hidden="1">1</definedName>
    <definedName name="_Regression_Int" localSheetId="6" hidden="1">1</definedName>
    <definedName name="_xlnm.Print_Area" localSheetId="0">'Table 270'!$A$1:$Z$93</definedName>
    <definedName name="_xlnm.Print_Area" localSheetId="2">'Table 301'!$A$1:$V$51</definedName>
    <definedName name="_xlnm.Print_Area" localSheetId="4">'Table 304'!$A$1:$V$54</definedName>
    <definedName name="_xlnm.Print_Area" localSheetId="6">'Table 307'!$A$1:$V$54</definedName>
    <definedName name="Print_Area_MI" localSheetId="2">'Table 301'!$B$5:$V$47</definedName>
    <definedName name="Print_Area_MI" localSheetId="4">'Table 304'!$B$1:$V$54</definedName>
    <definedName name="Print_Area_MI" localSheetId="6">'Table 307'!$B$1:$V$50</definedName>
    <definedName name="_xlnm.Print_Titles" localSheetId="2">'Table 301'!$A:$A</definedName>
    <definedName name="_xlnm.Print_Titles" localSheetId="4">'Table 304'!$A:$A</definedName>
    <definedName name="_xlnm.Print_Titles" localSheetId="6">'Table 307'!$A:$A</definedName>
    <definedName name="Print_Titles_MI" localSheetId="2">'Table 301'!$A:$A</definedName>
    <definedName name="Print_Titles_MI" localSheetId="4">'Table 304'!$A:$A</definedName>
    <definedName name="Print_Titles_MI" localSheetId="6">'Table 307'!$A:$A</definedName>
    <definedName name="WHITE">#N/A</definedName>
  </definedNames>
  <calcPr fullCalcOnLoad="1"/>
</workbook>
</file>

<file path=xl/sharedStrings.xml><?xml version="1.0" encoding="utf-8"?>
<sst xmlns="http://schemas.openxmlformats.org/spreadsheetml/2006/main" count="632" uniqueCount="195">
  <si>
    <t>Liberal arts and sciences, general studies, and humanities</t>
  </si>
  <si>
    <t>Area, ethnic, cultural, gender, and group studies</t>
  </si>
  <si>
    <t>Communications, journalism, and related programs</t>
  </si>
  <si>
    <t>Communication, journalism, and related programs ...........................................</t>
  </si>
  <si>
    <t>Liberal arts and sciences, general studies, and humanities ...........................</t>
  </si>
  <si>
    <t xml:space="preserve">  History ......................................................</t>
  </si>
  <si>
    <t>Visual and performing arts ................................</t>
  </si>
  <si>
    <t>Total</t>
  </si>
  <si>
    <t>Total</t>
  </si>
  <si>
    <t>Mechanic and repair technologies/technicians ....................................</t>
  </si>
  <si>
    <t>Military technologies and applied sciences .............................</t>
  </si>
  <si>
    <t>Multi/interdisciplinary studies ......................................</t>
  </si>
  <si>
    <t>Parks, recreation, leisure, and fitness studies ........................</t>
  </si>
  <si>
    <t>Philosophy and religious studies ......................................</t>
  </si>
  <si>
    <t>Hispanic</t>
  </si>
  <si>
    <t>Asian/ Pacific Islander</t>
  </si>
  <si>
    <t>Area, ethnic, cultural, gender, and group studies ...................................</t>
  </si>
  <si>
    <t>Communications, journalism, and related programs ...........................................</t>
  </si>
  <si>
    <t>English language and literature/letters ...................................</t>
  </si>
  <si>
    <t>Foreign languages, literatures, and linguistics .................................</t>
  </si>
  <si>
    <t>Liberal arts and sciences, general studies, and humanities .....</t>
  </si>
  <si>
    <t>Philosophy and religious studies ......................................</t>
  </si>
  <si>
    <t>English and Literature</t>
  </si>
  <si>
    <t>Foreign Languages</t>
  </si>
  <si>
    <t>History</t>
  </si>
  <si>
    <t>Philosophy</t>
  </si>
  <si>
    <t>Fine arts</t>
  </si>
  <si>
    <t>TOTAL</t>
  </si>
  <si>
    <t>Total (in thousands)</t>
  </si>
  <si>
    <t>Male</t>
  </si>
  <si>
    <t>Female</t>
  </si>
  <si>
    <t>(Females not reported for non-white ethnicities)</t>
  </si>
  <si>
    <t>(Females not reported for American Indian/Alaska Native)</t>
  </si>
  <si>
    <t>Non-resident alien</t>
  </si>
  <si>
    <t>Total</t>
  </si>
  <si>
    <t xml:space="preserve">Visual and performing arts </t>
  </si>
  <si>
    <t>English language and literature/letters</t>
  </si>
  <si>
    <t>Foreign languages, literatures, and linguistics</t>
  </si>
  <si>
    <t>Philosophy and religious studies</t>
  </si>
  <si>
    <t xml:space="preserve">Table 301. Bachelor's degrees conferred by degree-granting institutions, by sex, race/ethnicity, and field of study: 2009-10        </t>
  </si>
  <si>
    <t>Field of study</t>
  </si>
  <si>
    <t>Males</t>
  </si>
  <si>
    <t>Females</t>
  </si>
  <si>
    <t>His- panic</t>
  </si>
  <si>
    <t>Asian/ Pacific Islander</t>
  </si>
  <si>
    <t>Non- resi- dent alien</t>
  </si>
  <si>
    <t xml:space="preserve">   All fields, total ..........................................</t>
  </si>
  <si>
    <t>Agriculture and natural resources .........................</t>
  </si>
  <si>
    <t xml:space="preserve">NOTE: Degree-granting institutions grant associate’s or higher degrees and participate in Title IV federal financial aid programs. Race categories exclude persons of Hispanic ethnicity. Reported racial/ethnic distributions of students by level of degree, field of degree, and sex were used to estimate race/ethnicity for students whose race/ethnicity was not reported. To facilitate trend comparisons, certain aggregations have been made of the degree fields as reported in the IPEDS Fall survey: "Agriculture and natural resources" includes Agriculture, agriculture operations, and related sciences and Natural resources and conservation; and "Business" includes Business management, marketing, and related support services and Personal and culinary services.     </t>
  </si>
  <si>
    <t xml:space="preserve">SOURCE: U.S. Department of Education, National Center for Education Statistics, Integrated Postsecondary Education Data System (IPEDS), Fall 2010, Completions component. (This table was prepared November 2011.)  </t>
  </si>
  <si>
    <t>Family and consumer sciences/human sciences .............................</t>
  </si>
  <si>
    <t>Foreign languages, literatures, and linguistics .................................</t>
  </si>
  <si>
    <t>Health professions and related programs .............................</t>
  </si>
  <si>
    <t>Homeland security, law enforcement, and firefighting .....................................</t>
  </si>
  <si>
    <t>Legal professions and studies ..........................................</t>
  </si>
  <si>
    <t>Library science ............................................</t>
  </si>
  <si>
    <t>Mathematics and statistics ........................................</t>
  </si>
  <si>
    <t>Percentage distribution, fall 2003</t>
  </si>
  <si>
    <t xml:space="preserve"> </t>
  </si>
  <si>
    <t>Asian/Pacific Islander</t>
  </si>
  <si>
    <t>Program area</t>
  </si>
  <si>
    <t>Hispanic</t>
  </si>
  <si>
    <t>Male</t>
  </si>
  <si>
    <t>Female</t>
  </si>
  <si>
    <t>Agriculture and</t>
  </si>
  <si>
    <t xml:space="preserve">   home economics .........................</t>
  </si>
  <si>
    <t>Business ........................</t>
  </si>
  <si>
    <t>Communications ............................</t>
  </si>
  <si>
    <t>Education .........................</t>
  </si>
  <si>
    <t xml:space="preserve">  Teacher education ...............</t>
  </si>
  <si>
    <t xml:space="preserve">  Other education .................</t>
  </si>
  <si>
    <t>Physical sciences and science technologies ............................</t>
  </si>
  <si>
    <t>Precision production .............................................</t>
  </si>
  <si>
    <t>Psychology ..........................................................…</t>
  </si>
  <si>
    <t>Public administration and social services .............................................…</t>
  </si>
  <si>
    <t>Social sciences and history ...............................</t>
  </si>
  <si>
    <t xml:space="preserve">  Social sciences .................................................</t>
  </si>
  <si>
    <t xml:space="preserve">  History ......................................................</t>
  </si>
  <si>
    <t>Theology and religious vocations .................................</t>
  </si>
  <si>
    <t>Transportation and materials moving ..................................</t>
  </si>
  <si>
    <t>Visual and performing arts .............................................</t>
  </si>
  <si>
    <t>Other and not classified .....................................</t>
  </si>
  <si>
    <t xml:space="preserve">\1\Excludes "Construction trades" and "Mechanic and repair technologies/technicians," which are listed separately.    </t>
  </si>
  <si>
    <t xml:space="preserve">Occupationally specific </t>
  </si>
  <si>
    <t>All other programs .................</t>
  </si>
  <si>
    <t xml:space="preserve">   programs ...........................</t>
  </si>
  <si>
    <t>Business ............................</t>
  </si>
  <si>
    <t xml:space="preserve">   home economics ........................</t>
  </si>
  <si>
    <t>Communications .........................</t>
  </si>
  <si>
    <t>Education ........................</t>
  </si>
  <si>
    <t xml:space="preserve">  Teacher education .....................</t>
  </si>
  <si>
    <t xml:space="preserve">  Other education ......................</t>
  </si>
  <si>
    <t>Engineering .......................</t>
  </si>
  <si>
    <t>Health sciences ....................</t>
  </si>
  <si>
    <t xml:space="preserve">  First-professional ......................</t>
  </si>
  <si>
    <t xml:space="preserve">  Nursing ........................</t>
  </si>
  <si>
    <t xml:space="preserve">  Other health sciences .............</t>
  </si>
  <si>
    <t>Law ...............................</t>
  </si>
  <si>
    <t>Natural sciences ...................</t>
  </si>
  <si>
    <t xml:space="preserve">  Biological sciences .............</t>
  </si>
  <si>
    <t xml:space="preserve">  Physical sciences ..............</t>
  </si>
  <si>
    <t xml:space="preserve">  Mathematics .........................</t>
  </si>
  <si>
    <t xml:space="preserve">  Computer sciences ..................</t>
  </si>
  <si>
    <t>Fine arts .........................................</t>
  </si>
  <si>
    <t xml:space="preserve">  Sociology ...................................</t>
  </si>
  <si>
    <t xml:space="preserve">  Psychology ..................................</t>
  </si>
  <si>
    <t>Architecture and related services ..................................</t>
  </si>
  <si>
    <t>Area, ethnic, cultural, gender, and group studies ...................................</t>
  </si>
  <si>
    <t>Biological and biomedical sciences .......................................</t>
  </si>
  <si>
    <t>Business ......................................................</t>
  </si>
  <si>
    <t>Communications technologies .......................................................................</t>
  </si>
  <si>
    <t>Computer and information sciences ......................................</t>
  </si>
  <si>
    <t>Construction trades ..................................................</t>
  </si>
  <si>
    <t>Education ............................................................</t>
  </si>
  <si>
    <t>Engineering ...........................................................</t>
  </si>
  <si>
    <t>Engineering technologies and engineering-related fields\1\ ......................</t>
  </si>
  <si>
    <t>English language and literature/letters ...................................</t>
  </si>
  <si>
    <t xml:space="preserve">NOTE: Degree-granting institutions grant associate’s or higher degrees and participate in Title IV federal financial aid programs. Totals may differ from figures reported in other tables because of varying survey methodologies. Race categories exclude persons of Hispanic ethnicity. Detail may not sum to totals because of rounding and nonresponse to program area question. Standard errors appear in parentheses. </t>
  </si>
  <si>
    <t>(†)</t>
  </si>
  <si>
    <t xml:space="preserve">   instructional staff ........................</t>
  </si>
  <si>
    <t xml:space="preserve">   instructional staff ...............................</t>
  </si>
  <si>
    <t>‡</t>
  </si>
  <si>
    <t>American Indian/ Alaska Native</t>
  </si>
  <si>
    <t>Physical sciences and science technologies ................................................</t>
  </si>
  <si>
    <t>Precision production ................................................................</t>
  </si>
  <si>
    <t>Psychology ..........................................................................…</t>
  </si>
  <si>
    <t xml:space="preserve">  Social sciences .......................................</t>
  </si>
  <si>
    <t>Theology and religious vocations .................................................</t>
  </si>
  <si>
    <t>Engineering .........................</t>
  </si>
  <si>
    <t>Fine arts ..............................</t>
  </si>
  <si>
    <t>Health sciences ......................</t>
  </si>
  <si>
    <t xml:space="preserve">  First-professional .......................</t>
  </si>
  <si>
    <t xml:space="preserve">  Nursing ..........................</t>
  </si>
  <si>
    <t xml:space="preserve">  Other health sciences ...................</t>
  </si>
  <si>
    <t>Humanities .......................</t>
  </si>
  <si>
    <t xml:space="preserve">  English and literature ......</t>
  </si>
  <si>
    <t xml:space="preserve">  Foreign languages ....................</t>
  </si>
  <si>
    <t xml:space="preserve">  History ........................</t>
  </si>
  <si>
    <t xml:space="preserve">  Philosophy .......................</t>
  </si>
  <si>
    <t>Law .................................</t>
  </si>
  <si>
    <t>Natural sciences .....................</t>
  </si>
  <si>
    <t xml:space="preserve">  Biological sciences .........................</t>
  </si>
  <si>
    <t xml:space="preserve">  Physical sciences .......................</t>
  </si>
  <si>
    <t xml:space="preserve">  Mathematics ..................</t>
  </si>
  <si>
    <t xml:space="preserve">  Computer sciences .................</t>
  </si>
  <si>
    <t>Social sciences ...................</t>
  </si>
  <si>
    <t xml:space="preserve">  Economics .........................</t>
  </si>
  <si>
    <t xml:space="preserve">  Political science .................</t>
  </si>
  <si>
    <t xml:space="preserve">  Psychology ......................</t>
  </si>
  <si>
    <t xml:space="preserve">  Sociology ......................</t>
  </si>
  <si>
    <t xml:space="preserve">  Other social sciences .........</t>
  </si>
  <si>
    <t>Table 270. Full-time and part-time faculty and instructional staff in degree-granting institutions, by race/ethnicity, sex, and program area: Fall 1998 and fall 
           2003</t>
  </si>
  <si>
    <t>Fall 1998</t>
  </si>
  <si>
    <t>Fall 2003</t>
  </si>
  <si>
    <t>‡Reporting standards not met. The coefficient of variation (CV) for this estimate is 50 percent or greater.</t>
  </si>
  <si>
    <t>Humanities .............................</t>
  </si>
  <si>
    <t xml:space="preserve">  English and literature .............</t>
  </si>
  <si>
    <t xml:space="preserve">  Foreign languages .....................</t>
  </si>
  <si>
    <t xml:space="preserve">  History ............................</t>
  </si>
  <si>
    <t xml:space="preserve">  Philosophy .............................</t>
  </si>
  <si>
    <t xml:space="preserve">Table 307. Doctor's degrees conferred by degree-granting institutions, by sex, race/ethnicity, and field of study: 2009-10     </t>
  </si>
  <si>
    <t>Education ..................................................................</t>
  </si>
  <si>
    <t xml:space="preserve">  Social sciences .............................................................</t>
  </si>
  <si>
    <t>\1\Excludes "Construction trades" and "Mechanic and repair technologies/technicians," which are listed separately.</t>
  </si>
  <si>
    <t xml:space="preserve">  Economics ................................</t>
  </si>
  <si>
    <t>Social sciences ..................................</t>
  </si>
  <si>
    <t xml:space="preserve">  Other social sciences .............................</t>
  </si>
  <si>
    <t xml:space="preserve">   programs ....................................</t>
  </si>
  <si>
    <t>All other programs ...............................</t>
  </si>
  <si>
    <t>#Rounds to zero.</t>
  </si>
  <si>
    <t xml:space="preserve">†Not applicable.  </t>
  </si>
  <si>
    <t>SOURCE: U.S. Department of Education, National Center for Education Statistics, 1999 and 2004 National Study of Postsecondary Faculty (NSOPF:99;04). (This table was prepared December 2008.)</t>
  </si>
  <si>
    <t>Full-time faculty and</t>
  </si>
  <si>
    <t>Part-time faculty and</t>
  </si>
  <si>
    <t>Total</t>
  </si>
  <si>
    <t>(#)</t>
  </si>
  <si>
    <t>Number (in thousands)</t>
  </si>
  <si>
    <t>White</t>
  </si>
  <si>
    <t>Black</t>
  </si>
  <si>
    <t xml:space="preserve">Table 304. Master's degrees conferred by degree-granting institutions, by sex, race/ethnicity, and field of study: 2009-10        </t>
  </si>
  <si>
    <t xml:space="preserve">   All fields, total ...........................................</t>
  </si>
  <si>
    <t>Architecture and related services ...............................</t>
  </si>
  <si>
    <t>Communication, journalism, and related programs ...........................................</t>
  </si>
  <si>
    <t>Computer and information sciences .........................</t>
  </si>
  <si>
    <t>Education ...............................................</t>
  </si>
  <si>
    <t>Engineering ..............................................</t>
  </si>
  <si>
    <t>Health professions and related programs ...............................................</t>
  </si>
  <si>
    <t>Liberal arts and sciences, general studies, and humanities ...........................</t>
  </si>
  <si>
    <t>Library science ...........................................</t>
  </si>
  <si>
    <t>Multi/interdisciplinary studies ......................................................</t>
  </si>
  <si>
    <t xml:space="preserve">NOTE: Degree-granting institutions grant associate’s or higher degrees and participate in Title IV federal financial aid programs. Race categories exclude persons of Hispanic ethnicity. Reported racial/ethnic distributions of students by level of degree, field of degree, and sex were used to estimate race/ethnicity for students whose race/ethnicity was not reported. To facilitate trend comparisons, certain aggregations have been made of the degree fields as reported in the IPEDS Fall survey: "Agriculture and natural resources" includes Agriculture, agriculture operations, and related sciences and Natural resources and conservation; and "Business" includes Business management, marketing, and related support services and Personal and culinary services. Includes Ph.D., Ed.D., and comparable degrees at the doctoral level, as well as such degrees as M.D., D.D.S., and law degrees that were formerly classified as first-professional degrees. </t>
  </si>
  <si>
    <t>Transportation and materials moving ..................................................</t>
  </si>
  <si>
    <t>Visual and performing arts ................................</t>
  </si>
  <si>
    <t>Other and not classified .............................................................</t>
  </si>
  <si>
    <t xml:space="preserve">NOTE: Degree-granting institutions grant associate’s or higher degrees and participate in Title IV federal financial aid programs. Race categories exclude persons of Hispanic ethnicity. Reported racial/ethnic distributions of students by level of degree, field of degree, and sex were used to estimate race/ethnicity for students whose race/ethnicity was not reported. To facilitate trend comparisons, certain aggregations have been made of the degree fields as reported in the IPEDS Fall survey: "Agriculture and natural resources" includes Agriculture, agriculture operations, and related sciences and Natural resources and conservation; and "Business" includes Business management, marketing, and related support services and Personal and culinary services. </t>
  </si>
</sst>
</file>

<file path=xl/styles.xml><?xml version="1.0" encoding="utf-8"?>
<styleSheet xmlns="http://schemas.openxmlformats.org/spreadsheetml/2006/main">
  <numFmts count="4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0.0_)"/>
    <numFmt numFmtId="169" formatCode="0_)"/>
    <numFmt numFmtId="170" formatCode="#,##0.0_);\(#,##0.0\)"/>
    <numFmt numFmtId="171" formatCode="0.000_)"/>
    <numFmt numFmtId="172" formatCode="#,##0.0"/>
    <numFmt numFmtId="173" formatCode="0.00_);\(0.00\)"/>
    <numFmt numFmtId="174" formatCode="&quot;Yes&quot;;&quot;Yes&quot;;&quot;No&quot;"/>
    <numFmt numFmtId="175" formatCode="&quot;True&quot;;&quot;True&quot;;&quot;False&quot;"/>
    <numFmt numFmtId="176" formatCode="&quot;On&quot;;&quot;On&quot;;&quot;Off&quot;"/>
    <numFmt numFmtId="177" formatCode="[$€-2]\ #,##0.00_);[Red]\([$€-2]\ #,##0.00\)"/>
    <numFmt numFmtId="178" formatCode="0.0"/>
    <numFmt numFmtId="179" formatCode="\(#\)"/>
    <numFmt numFmtId="180" formatCode="\(0.0\)"/>
    <numFmt numFmtId="181" formatCode="\(0.00\)"/>
    <numFmt numFmtId="182" formatCode="0.0_);\(0.0\)"/>
    <numFmt numFmtId="183" formatCode="#,##0.000"/>
    <numFmt numFmtId="184" formatCode="0_);\(0\)"/>
    <numFmt numFmtId="185" formatCode="\(0.#0\)"/>
    <numFmt numFmtId="186" formatCode="\(0.#\)"/>
    <numFmt numFmtId="187" formatCode="#,##0_);\(#,##0\)"/>
    <numFmt numFmtId="188" formatCode="#,##0.000_);\(#,##0.000\)"/>
    <numFmt numFmtId="189" formatCode="#,##0.000_);\(#,##0.000\)"/>
    <numFmt numFmtId="190" formatCode="0.0\%"/>
    <numFmt numFmtId="191" formatCode="0.0"/>
    <numFmt numFmtId="192" formatCode="0.0\%"/>
    <numFmt numFmtId="193" formatCode="0.0\%"/>
    <numFmt numFmtId="194" formatCode="0\%"/>
    <numFmt numFmtId="195" formatCode="0\%"/>
    <numFmt numFmtId="196" formatCode="#,##0"/>
    <numFmt numFmtId="197" formatCode="0%"/>
    <numFmt numFmtId="198" formatCode="0%"/>
    <numFmt numFmtId="199" formatCode="0"/>
    <numFmt numFmtId="200" formatCode="0"/>
  </numFmts>
  <fonts count="27">
    <font>
      <sz val="10"/>
      <name val="Courier"/>
      <family val="0"/>
    </font>
    <font>
      <sz val="10"/>
      <name val="Arial"/>
      <family val="0"/>
    </font>
    <font>
      <sz val="10"/>
      <name val="Courier New"/>
      <family val="3"/>
    </font>
    <font>
      <b/>
      <sz val="10"/>
      <name val="Courier New"/>
      <family val="3"/>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Verdana"/>
      <family val="0"/>
    </font>
    <font>
      <u val="single"/>
      <sz val="10"/>
      <color indexed="12"/>
      <name val="Courier"/>
      <family val="0"/>
    </font>
    <font>
      <u val="single"/>
      <sz val="10"/>
      <color indexed="61"/>
      <name val="Courier"/>
      <family val="0"/>
    </font>
    <font>
      <sz val="12"/>
      <name val="Times New Roman"/>
      <family val="0"/>
    </font>
    <font>
      <sz val="12"/>
      <color indexed="8"/>
      <name val="Times New Roman"/>
      <family val="0"/>
    </font>
    <font>
      <sz val="10"/>
      <color indexed="8"/>
      <name val="Calibri"/>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style="thin"/>
      <top>
        <color indexed="63"/>
      </top>
      <bottom>
        <color indexed="63"/>
      </bottom>
    </border>
    <border>
      <left>
        <color indexed="63"/>
      </left>
      <right style="thin"/>
      <top>
        <color indexed="63"/>
      </top>
      <bottom style="double"/>
    </border>
    <border>
      <left>
        <color indexed="63"/>
      </left>
      <right style="thin"/>
      <top>
        <color indexed="63"/>
      </top>
      <bottom style="thin"/>
    </border>
    <border>
      <left>
        <color indexed="63"/>
      </left>
      <right>
        <color indexed="63"/>
      </right>
      <top>
        <color indexed="63"/>
      </top>
      <bottom style="thin"/>
    </border>
    <border>
      <left>
        <color indexed="63"/>
      </left>
      <right>
        <color indexed="63"/>
      </right>
      <top>
        <color indexed="63"/>
      </top>
      <bottom style="double"/>
    </border>
    <border>
      <left style="thin"/>
      <right style="thin"/>
      <top style="thin"/>
      <bottom style="thin"/>
    </border>
    <border>
      <left style="thin"/>
      <right>
        <color indexed="63"/>
      </right>
      <top>
        <color indexed="63"/>
      </top>
      <bottom style="thin"/>
    </border>
    <border>
      <left style="thin"/>
      <right>
        <color indexed="63"/>
      </right>
      <top>
        <color indexed="63"/>
      </top>
      <bottom>
        <color indexed="63"/>
      </bottom>
    </border>
    <border>
      <left style="thin"/>
      <right style="thin"/>
      <top>
        <color indexed="63"/>
      </top>
      <bottom>
        <color indexed="63"/>
      </bottom>
    </border>
    <border>
      <left>
        <color indexed="63"/>
      </left>
      <right>
        <color indexed="63"/>
      </right>
      <top style="thin"/>
      <bottom>
        <color indexed="63"/>
      </bottom>
    </border>
    <border>
      <left style="thin"/>
      <right style="thin"/>
      <top>
        <color indexed="63"/>
      </top>
      <bottom style="thin"/>
    </border>
    <border>
      <left style="thin"/>
      <right>
        <color indexed="63"/>
      </right>
      <top>
        <color indexed="63"/>
      </top>
      <bottom style="double"/>
    </border>
    <border>
      <left style="thin"/>
      <right style="thin"/>
      <top>
        <color indexed="63"/>
      </top>
      <bottom style="double"/>
    </border>
    <border>
      <left style="thin"/>
      <right style="thin"/>
      <top style="thin"/>
      <bottom>
        <color indexed="63"/>
      </bottom>
    </border>
    <border>
      <left style="thin"/>
      <right>
        <color indexed="63"/>
      </right>
      <top style="thin"/>
      <bottom>
        <color indexed="63"/>
      </bottom>
    </border>
    <border>
      <left>
        <color indexed="63"/>
      </left>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color indexed="63"/>
      </bottom>
    </border>
  </borders>
  <cellStyleXfs count="63">
    <xf numFmtId="37"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1" applyNumberFormat="0" applyAlignment="0" applyProtection="0"/>
    <xf numFmtId="0" fontId="8" fillId="21"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9" fillId="0" borderId="0" applyNumberFormat="0" applyFill="0" applyBorder="0" applyAlignment="0" applyProtection="0"/>
    <xf numFmtId="0" fontId="23" fillId="0" borderId="0" applyNumberFormat="0" applyFill="0" applyBorder="0" applyAlignment="0" applyProtection="0"/>
    <xf numFmtId="0" fontId="10"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22"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0" fillId="23" borderId="7" applyNumberFormat="0" applyFont="0" applyAlignment="0" applyProtection="0"/>
    <xf numFmtId="0" fontId="17" fillId="20" borderId="8" applyNumberFormat="0" applyAlignment="0" applyProtection="0"/>
    <xf numFmtId="9" fontId="1" fillId="0" borderId="0" applyFont="0" applyFill="0" applyBorder="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cellStyleXfs>
  <cellXfs count="148">
    <xf numFmtId="37" fontId="0" fillId="0" borderId="0" xfId="0" applyAlignment="1">
      <alignment/>
    </xf>
    <xf numFmtId="37" fontId="2" fillId="0" borderId="0" xfId="0" applyFont="1" applyFill="1" applyBorder="1" applyAlignment="1">
      <alignment/>
    </xf>
    <xf numFmtId="178" fontId="2" fillId="0" borderId="0" xfId="0" applyNumberFormat="1" applyFont="1" applyFill="1" applyBorder="1" applyAlignment="1">
      <alignment/>
    </xf>
    <xf numFmtId="37" fontId="2" fillId="0" borderId="0" xfId="0" applyFont="1" applyFill="1" applyAlignment="1">
      <alignment/>
    </xf>
    <xf numFmtId="178" fontId="2" fillId="0" borderId="0" xfId="0" applyNumberFormat="1" applyFont="1" applyFill="1" applyAlignment="1">
      <alignment/>
    </xf>
    <xf numFmtId="37" fontId="2" fillId="0" borderId="0" xfId="0" applyFont="1" applyFill="1" applyBorder="1" applyAlignment="1" applyProtection="1">
      <alignment horizontal="left" vertical="center"/>
      <protection/>
    </xf>
    <xf numFmtId="172" fontId="2" fillId="0" borderId="0" xfId="0" applyNumberFormat="1" applyFont="1" applyFill="1" applyBorder="1" applyAlignment="1">
      <alignment/>
    </xf>
    <xf numFmtId="172" fontId="2" fillId="0" borderId="0" xfId="0" applyNumberFormat="1" applyFont="1" applyFill="1" applyAlignment="1">
      <alignment/>
    </xf>
    <xf numFmtId="37" fontId="0" fillId="0" borderId="0" xfId="0" applyFont="1" applyFill="1" applyAlignment="1">
      <alignment/>
    </xf>
    <xf numFmtId="185" fontId="2" fillId="0" borderId="10" xfId="0" applyNumberFormat="1" applyFont="1" applyFill="1" applyBorder="1" applyAlignment="1">
      <alignment horizontal="right"/>
    </xf>
    <xf numFmtId="186" fontId="2" fillId="0" borderId="10" xfId="0" applyNumberFormat="1" applyFont="1" applyFill="1" applyBorder="1" applyAlignment="1">
      <alignment horizontal="right"/>
    </xf>
    <xf numFmtId="180" fontId="2" fillId="0" borderId="10" xfId="0" applyNumberFormat="1" applyFont="1" applyFill="1" applyBorder="1" applyAlignment="1">
      <alignment horizontal="right"/>
    </xf>
    <xf numFmtId="186" fontId="2" fillId="0" borderId="11" xfId="0" applyNumberFormat="1" applyFont="1" applyFill="1" applyBorder="1" applyAlignment="1">
      <alignment horizontal="right"/>
    </xf>
    <xf numFmtId="185" fontId="2" fillId="0" borderId="11" xfId="0" applyNumberFormat="1" applyFont="1" applyFill="1" applyBorder="1" applyAlignment="1">
      <alignment horizontal="right"/>
    </xf>
    <xf numFmtId="181" fontId="2" fillId="0" borderId="11" xfId="0" applyNumberFormat="1" applyFont="1" applyFill="1" applyBorder="1" applyAlignment="1">
      <alignment horizontal="right"/>
    </xf>
    <xf numFmtId="186" fontId="3" fillId="0" borderId="12" xfId="0" applyNumberFormat="1" applyFont="1" applyFill="1" applyBorder="1" applyAlignment="1">
      <alignment horizontal="right"/>
    </xf>
    <xf numFmtId="185" fontId="3" fillId="0" borderId="12" xfId="0" applyNumberFormat="1" applyFont="1" applyFill="1" applyBorder="1" applyAlignment="1">
      <alignment horizontal="right"/>
    </xf>
    <xf numFmtId="185" fontId="2" fillId="0" borderId="13" xfId="0" applyNumberFormat="1" applyFont="1" applyFill="1" applyBorder="1" applyAlignment="1">
      <alignment horizontal="right"/>
    </xf>
    <xf numFmtId="185" fontId="2" fillId="0" borderId="0" xfId="0" applyNumberFormat="1" applyFont="1" applyFill="1" applyBorder="1" applyAlignment="1">
      <alignment horizontal="right"/>
    </xf>
    <xf numFmtId="185" fontId="2" fillId="0" borderId="14" xfId="0" applyNumberFormat="1" applyFont="1" applyFill="1" applyBorder="1" applyAlignment="1">
      <alignment horizontal="right"/>
    </xf>
    <xf numFmtId="185" fontId="3" fillId="0" borderId="13" xfId="0" applyNumberFormat="1" applyFont="1" applyFill="1" applyBorder="1" applyAlignment="1">
      <alignment horizontal="right"/>
    </xf>
    <xf numFmtId="37" fontId="2" fillId="0" borderId="13" xfId="0" applyFont="1" applyFill="1" applyBorder="1" applyAlignment="1" applyProtection="1">
      <alignment horizontal="left" vertical="justify"/>
      <protection/>
    </xf>
    <xf numFmtId="3" fontId="2" fillId="0" borderId="15" xfId="0" applyNumberFormat="1" applyFont="1" applyFill="1" applyBorder="1" applyAlignment="1" applyProtection="1">
      <alignment horizontal="right" vertical="justify"/>
      <protection/>
    </xf>
    <xf numFmtId="178" fontId="2" fillId="0" borderId="16" xfId="0" applyNumberFormat="1" applyFont="1" applyFill="1" applyBorder="1" applyAlignment="1">
      <alignment horizontal="right" vertical="justify"/>
    </xf>
    <xf numFmtId="3" fontId="2" fillId="0" borderId="12" xfId="0" applyNumberFormat="1" applyFont="1" applyFill="1" applyBorder="1" applyAlignment="1" applyProtection="1">
      <alignment horizontal="right" vertical="justify"/>
      <protection/>
    </xf>
    <xf numFmtId="37" fontId="3" fillId="0" borderId="0" xfId="0" applyFont="1" applyFill="1" applyAlignment="1" applyProtection="1">
      <alignment horizontal="left" vertical="center"/>
      <protection/>
    </xf>
    <xf numFmtId="37" fontId="2" fillId="0" borderId="17" xfId="0" applyFont="1" applyFill="1" applyBorder="1" applyAlignment="1">
      <alignment vertical="center"/>
    </xf>
    <xf numFmtId="37" fontId="2" fillId="0" borderId="10" xfId="0" applyFont="1" applyFill="1" applyBorder="1" applyAlignment="1">
      <alignment vertical="center"/>
    </xf>
    <xf numFmtId="37" fontId="2" fillId="0" borderId="0" xfId="0" applyFont="1" applyFill="1" applyAlignment="1">
      <alignment vertical="center"/>
    </xf>
    <xf numFmtId="37" fontId="2" fillId="0" borderId="18" xfId="0" applyFont="1" applyFill="1" applyBorder="1" applyAlignment="1">
      <alignment vertical="center"/>
    </xf>
    <xf numFmtId="178" fontId="2" fillId="0" borderId="0" xfId="0" applyNumberFormat="1" applyFont="1" applyFill="1" applyAlignment="1">
      <alignment vertical="center"/>
    </xf>
    <xf numFmtId="178" fontId="2" fillId="0" borderId="17" xfId="0" applyNumberFormat="1" applyFont="1" applyFill="1" applyBorder="1" applyAlignment="1">
      <alignment vertical="center"/>
    </xf>
    <xf numFmtId="37" fontId="2" fillId="0" borderId="19" xfId="0" applyFont="1" applyFill="1" applyBorder="1" applyAlignment="1">
      <alignment vertical="center"/>
    </xf>
    <xf numFmtId="3" fontId="3" fillId="0" borderId="16" xfId="0" applyNumberFormat="1" applyFont="1" applyFill="1" applyBorder="1" applyAlignment="1" applyProtection="1">
      <alignment horizontal="right"/>
      <protection/>
    </xf>
    <xf numFmtId="182" fontId="3" fillId="0" borderId="12" xfId="0" applyNumberFormat="1" applyFont="1" applyFill="1" applyBorder="1" applyAlignment="1" applyProtection="1">
      <alignment horizontal="right"/>
      <protection/>
    </xf>
    <xf numFmtId="178" fontId="3" fillId="0" borderId="20" xfId="0" applyNumberFormat="1" applyFont="1" applyFill="1" applyBorder="1" applyAlignment="1" applyProtection="1">
      <alignment horizontal="right"/>
      <protection/>
    </xf>
    <xf numFmtId="178" fontId="3" fillId="0" borderId="16" xfId="0" applyNumberFormat="1" applyFont="1" applyFill="1" applyBorder="1" applyAlignment="1" applyProtection="1">
      <alignment horizontal="right"/>
      <protection/>
    </xf>
    <xf numFmtId="37" fontId="2" fillId="0" borderId="0" xfId="0" applyFont="1" applyFill="1" applyAlignment="1" applyProtection="1">
      <alignment horizontal="left" vertical="center"/>
      <protection/>
    </xf>
    <xf numFmtId="3" fontId="2" fillId="0" borderId="17" xfId="0" applyNumberFormat="1" applyFont="1" applyFill="1" applyBorder="1" applyAlignment="1">
      <alignment vertical="center"/>
    </xf>
    <xf numFmtId="182" fontId="2" fillId="0" borderId="10" xfId="0" applyNumberFormat="1" applyFont="1" applyFill="1" applyBorder="1" applyAlignment="1">
      <alignment vertical="center"/>
    </xf>
    <xf numFmtId="168" fontId="2" fillId="0" borderId="18" xfId="0" applyNumberFormat="1" applyFont="1" applyFill="1" applyBorder="1" applyAlignment="1" applyProtection="1">
      <alignment vertical="center"/>
      <protection/>
    </xf>
    <xf numFmtId="3" fontId="2" fillId="0" borderId="17" xfId="0" applyNumberFormat="1" applyFont="1" applyFill="1" applyBorder="1" applyAlignment="1" applyProtection="1">
      <alignment horizontal="right" vertical="center"/>
      <protection/>
    </xf>
    <xf numFmtId="178" fontId="2" fillId="0" borderId="18" xfId="0" applyNumberFormat="1" applyFont="1" applyFill="1" applyBorder="1" applyAlignment="1" applyProtection="1">
      <alignment horizontal="right" vertical="center"/>
      <protection/>
    </xf>
    <xf numFmtId="178" fontId="2" fillId="0" borderId="17" xfId="0" applyNumberFormat="1" applyFont="1" applyFill="1" applyBorder="1" applyAlignment="1" applyProtection="1">
      <alignment horizontal="right" vertical="center"/>
      <protection/>
    </xf>
    <xf numFmtId="3" fontId="2" fillId="0" borderId="17" xfId="0" applyNumberFormat="1" applyFont="1" applyFill="1" applyBorder="1" applyAlignment="1">
      <alignment horizontal="right" vertical="center"/>
    </xf>
    <xf numFmtId="178" fontId="2" fillId="0" borderId="17" xfId="0" applyNumberFormat="1" applyFont="1" applyFill="1" applyBorder="1" applyAlignment="1">
      <alignment horizontal="right" vertical="center"/>
    </xf>
    <xf numFmtId="182" fontId="2" fillId="0" borderId="10" xfId="0" applyNumberFormat="1" applyFont="1" applyFill="1" applyBorder="1" applyAlignment="1">
      <alignment horizontal="right" vertical="center"/>
    </xf>
    <xf numFmtId="3" fontId="2" fillId="0" borderId="21" xfId="0" applyNumberFormat="1" applyFont="1" applyFill="1" applyBorder="1" applyAlignment="1" applyProtection="1">
      <alignment horizontal="right" vertical="center"/>
      <protection/>
    </xf>
    <xf numFmtId="178" fontId="2" fillId="0" borderId="22" xfId="0" applyNumberFormat="1" applyFont="1" applyFill="1" applyBorder="1" applyAlignment="1" applyProtection="1">
      <alignment horizontal="right" vertical="center"/>
      <protection/>
    </xf>
    <xf numFmtId="178" fontId="2" fillId="0" borderId="21" xfId="0" applyNumberFormat="1" applyFont="1" applyFill="1" applyBorder="1" applyAlignment="1" applyProtection="1">
      <alignment horizontal="right" vertical="center"/>
      <protection/>
    </xf>
    <xf numFmtId="3" fontId="3" fillId="0" borderId="0" xfId="0" applyNumberFormat="1" applyFont="1" applyFill="1" applyAlignment="1" applyProtection="1">
      <alignment horizontal="left" vertical="center"/>
      <protection/>
    </xf>
    <xf numFmtId="3" fontId="3" fillId="0" borderId="16" xfId="0" applyNumberFormat="1" applyFont="1" applyFill="1" applyBorder="1" applyAlignment="1" applyProtection="1">
      <alignment horizontal="right" vertical="center"/>
      <protection/>
    </xf>
    <xf numFmtId="168" fontId="2" fillId="0" borderId="18" xfId="0" applyNumberFormat="1" applyFont="1" applyFill="1" applyBorder="1" applyAlignment="1" applyProtection="1">
      <alignment horizontal="right" vertical="center"/>
      <protection/>
    </xf>
    <xf numFmtId="37" fontId="2" fillId="0" borderId="13" xfId="0" applyFont="1" applyFill="1" applyBorder="1" applyAlignment="1" applyProtection="1">
      <alignment horizontal="left" vertical="center"/>
      <protection/>
    </xf>
    <xf numFmtId="3" fontId="2" fillId="0" borderId="16" xfId="0" applyNumberFormat="1" applyFont="1" applyFill="1" applyBorder="1" applyAlignment="1" applyProtection="1">
      <alignment horizontal="right" vertical="center"/>
      <protection/>
    </xf>
    <xf numFmtId="186" fontId="2" fillId="0" borderId="12" xfId="0" applyNumberFormat="1" applyFont="1" applyFill="1" applyBorder="1" applyAlignment="1">
      <alignment horizontal="right"/>
    </xf>
    <xf numFmtId="178" fontId="2" fillId="0" borderId="20" xfId="0" applyNumberFormat="1" applyFont="1" applyFill="1" applyBorder="1" applyAlignment="1" applyProtection="1">
      <alignment horizontal="right" vertical="center"/>
      <protection/>
    </xf>
    <xf numFmtId="178" fontId="2" fillId="0" borderId="16" xfId="0" applyNumberFormat="1" applyFont="1" applyFill="1" applyBorder="1" applyAlignment="1" applyProtection="1">
      <alignment horizontal="right" vertical="center"/>
      <protection/>
    </xf>
    <xf numFmtId="3" fontId="3" fillId="0" borderId="0" xfId="0" applyNumberFormat="1" applyFont="1" applyFill="1" applyAlignment="1">
      <alignment/>
    </xf>
    <xf numFmtId="3" fontId="2" fillId="0" borderId="0" xfId="0" applyNumberFormat="1" applyFont="1" applyFill="1" applyAlignment="1">
      <alignment/>
    </xf>
    <xf numFmtId="3" fontId="2" fillId="0" borderId="23" xfId="0" applyNumberFormat="1" applyFont="1" applyFill="1" applyBorder="1" applyAlignment="1" applyProtection="1">
      <alignment horizontal="right" wrapText="1"/>
      <protection/>
    </xf>
    <xf numFmtId="3" fontId="2" fillId="0" borderId="24" xfId="0" applyNumberFormat="1" applyFont="1" applyFill="1" applyBorder="1" applyAlignment="1" applyProtection="1">
      <alignment horizontal="right" wrapText="1"/>
      <protection/>
    </xf>
    <xf numFmtId="3" fontId="2" fillId="0" borderId="25" xfId="0" applyNumberFormat="1" applyFont="1" applyFill="1" applyBorder="1" applyAlignment="1" applyProtection="1">
      <alignment horizontal="left" vertical="center"/>
      <protection/>
    </xf>
    <xf numFmtId="3" fontId="2" fillId="0" borderId="25" xfId="0" applyNumberFormat="1" applyFont="1" applyFill="1" applyBorder="1" applyAlignment="1" applyProtection="1">
      <alignment horizontal="right" vertical="center"/>
      <protection/>
    </xf>
    <xf numFmtId="3" fontId="2" fillId="0" borderId="15" xfId="0" applyNumberFormat="1" applyFont="1" applyFill="1" applyBorder="1" applyAlignment="1" applyProtection="1">
      <alignment horizontal="right" vertical="center"/>
      <protection/>
    </xf>
    <xf numFmtId="3" fontId="2" fillId="0" borderId="26" xfId="0" applyNumberFormat="1" applyFont="1" applyFill="1" applyBorder="1" applyAlignment="1" applyProtection="1">
      <alignment horizontal="right" vertical="center"/>
      <protection/>
    </xf>
    <xf numFmtId="3" fontId="2" fillId="0" borderId="0" xfId="0" applyNumberFormat="1" applyFont="1" applyFill="1" applyAlignment="1">
      <alignment vertical="center"/>
    </xf>
    <xf numFmtId="3" fontId="3" fillId="0" borderId="10" xfId="0" applyNumberFormat="1" applyFont="1" applyFill="1" applyBorder="1" applyAlignment="1" applyProtection="1">
      <alignment horizontal="left" vertical="center"/>
      <protection/>
    </xf>
    <xf numFmtId="3" fontId="3" fillId="0" borderId="15" xfId="0" applyNumberFormat="1" applyFont="1" applyFill="1" applyBorder="1" applyAlignment="1" applyProtection="1">
      <alignment vertical="center"/>
      <protection/>
    </xf>
    <xf numFmtId="3" fontId="3" fillId="0" borderId="27" xfId="0" applyNumberFormat="1" applyFont="1" applyFill="1" applyBorder="1" applyAlignment="1" applyProtection="1">
      <alignment vertical="center"/>
      <protection/>
    </xf>
    <xf numFmtId="3" fontId="2" fillId="0" borderId="10" xfId="0" applyNumberFormat="1" applyFont="1" applyFill="1" applyBorder="1" applyAlignment="1" applyProtection="1">
      <alignment horizontal="left" vertical="center"/>
      <protection/>
    </xf>
    <xf numFmtId="3" fontId="2" fillId="0" borderId="18" xfId="0" applyNumberFormat="1" applyFont="1" applyFill="1" applyBorder="1" applyAlignment="1" applyProtection="1">
      <alignment vertical="center"/>
      <protection/>
    </xf>
    <xf numFmtId="3" fontId="2" fillId="0" borderId="17" xfId="0" applyNumberFormat="1" applyFont="1" applyFill="1" applyBorder="1" applyAlignment="1" applyProtection="1">
      <alignment vertical="center"/>
      <protection/>
    </xf>
    <xf numFmtId="3" fontId="2" fillId="0" borderId="10" xfId="0" applyNumberFormat="1" applyFont="1" applyFill="1" applyBorder="1" applyAlignment="1">
      <alignment vertical="center"/>
    </xf>
    <xf numFmtId="3" fontId="2" fillId="0" borderId="12" xfId="0" applyNumberFormat="1" applyFont="1" applyFill="1" applyBorder="1" applyAlignment="1" applyProtection="1">
      <alignment horizontal="left" vertical="center"/>
      <protection/>
    </xf>
    <xf numFmtId="3" fontId="2" fillId="0" borderId="20" xfId="0" applyNumberFormat="1" applyFont="1" applyFill="1" applyBorder="1" applyAlignment="1" applyProtection="1">
      <alignment vertical="center"/>
      <protection/>
    </xf>
    <xf numFmtId="3" fontId="2" fillId="0" borderId="16" xfId="0" applyNumberFormat="1" applyFont="1" applyFill="1" applyBorder="1" applyAlignment="1" applyProtection="1">
      <alignment vertical="center"/>
      <protection/>
    </xf>
    <xf numFmtId="3" fontId="3" fillId="0" borderId="13" xfId="0" applyNumberFormat="1" applyFont="1" applyFill="1" applyBorder="1" applyAlignment="1" applyProtection="1">
      <alignment horizontal="left"/>
      <protection/>
    </xf>
    <xf numFmtId="3" fontId="2" fillId="0" borderId="23" xfId="0" applyNumberFormat="1" applyFont="1" applyFill="1" applyBorder="1" applyAlignment="1" applyProtection="1">
      <alignment horizontal="right" wrapText="1"/>
      <protection/>
    </xf>
    <xf numFmtId="3" fontId="2" fillId="0" borderId="0" xfId="0" applyNumberFormat="1" applyFont="1" applyFill="1" applyBorder="1" applyAlignment="1">
      <alignment/>
    </xf>
    <xf numFmtId="3" fontId="2" fillId="0" borderId="18" xfId="0" applyNumberFormat="1" applyFont="1" applyFill="1" applyBorder="1" applyAlignment="1" applyProtection="1">
      <alignment horizontal="right" wrapText="1"/>
      <protection/>
    </xf>
    <xf numFmtId="3" fontId="3" fillId="0" borderId="28" xfId="0" applyNumberFormat="1" applyFont="1" applyFill="1" applyBorder="1" applyAlignment="1" applyProtection="1">
      <alignment horizontal="left" vertical="center"/>
      <protection/>
    </xf>
    <xf numFmtId="3" fontId="3" fillId="0" borderId="0" xfId="0" applyNumberFormat="1" applyFont="1" applyFill="1" applyAlignment="1">
      <alignment vertical="center"/>
    </xf>
    <xf numFmtId="3" fontId="2" fillId="0" borderId="18" xfId="0" applyNumberFormat="1" applyFont="1" applyFill="1" applyBorder="1" applyAlignment="1" applyProtection="1">
      <alignment horizontal="left" vertical="center"/>
      <protection/>
    </xf>
    <xf numFmtId="37" fontId="3" fillId="0" borderId="13" xfId="0" applyFont="1" applyFill="1" applyBorder="1" applyAlignment="1" applyProtection="1">
      <alignment horizontal="left" wrapText="1"/>
      <protection/>
    </xf>
    <xf numFmtId="37" fontId="2" fillId="0" borderId="0" xfId="0" applyNumberFormat="1" applyFont="1" applyFill="1" applyBorder="1" applyAlignment="1" applyProtection="1">
      <alignment horizontal="left" vertical="justify" wrapText="1"/>
      <protection/>
    </xf>
    <xf numFmtId="37" fontId="0" fillId="0" borderId="0" xfId="0" applyFont="1" applyFill="1" applyAlignment="1">
      <alignment horizontal="left" vertical="justify" wrapText="1"/>
    </xf>
    <xf numFmtId="37" fontId="2" fillId="0" borderId="24" xfId="0" applyFont="1" applyFill="1" applyBorder="1" applyAlignment="1">
      <alignment horizontal="center" wrapText="1"/>
    </xf>
    <xf numFmtId="37" fontId="0" fillId="0" borderId="19" xfId="0" applyFont="1" applyFill="1" applyBorder="1" applyAlignment="1">
      <alignment horizontal="center" wrapText="1"/>
    </xf>
    <xf numFmtId="37" fontId="0" fillId="0" borderId="28" xfId="0" applyFont="1" applyFill="1" applyBorder="1" applyAlignment="1">
      <alignment horizontal="center" wrapText="1"/>
    </xf>
    <xf numFmtId="37" fontId="0" fillId="0" borderId="17" xfId="0" applyFont="1" applyFill="1" applyBorder="1" applyAlignment="1">
      <alignment horizontal="center" wrapText="1"/>
    </xf>
    <xf numFmtId="37" fontId="0" fillId="0" borderId="0" xfId="0" applyFont="1" applyFill="1" applyBorder="1" applyAlignment="1">
      <alignment horizontal="center" wrapText="1"/>
    </xf>
    <xf numFmtId="37" fontId="0" fillId="0" borderId="10" xfId="0" applyFont="1" applyFill="1" applyBorder="1" applyAlignment="1">
      <alignment horizontal="center" wrapText="1"/>
    </xf>
    <xf numFmtId="37" fontId="0" fillId="0" borderId="16" xfId="0" applyFont="1" applyFill="1" applyBorder="1" applyAlignment="1">
      <alignment horizontal="center" wrapText="1"/>
    </xf>
    <xf numFmtId="37" fontId="0" fillId="0" borderId="13" xfId="0" applyFont="1" applyFill="1" applyBorder="1" applyAlignment="1">
      <alignment horizontal="center" wrapText="1"/>
    </xf>
    <xf numFmtId="37" fontId="0" fillId="0" borderId="12" xfId="0" applyFont="1" applyFill="1" applyBorder="1" applyAlignment="1">
      <alignment horizontal="center" wrapText="1"/>
    </xf>
    <xf numFmtId="37" fontId="2" fillId="0" borderId="27" xfId="0" applyFont="1" applyFill="1" applyBorder="1" applyAlignment="1" applyProtection="1">
      <alignment horizontal="center" vertical="center"/>
      <protection/>
    </xf>
    <xf numFmtId="37" fontId="2" fillId="0" borderId="26" xfId="0" applyFont="1" applyFill="1" applyBorder="1" applyAlignment="1" applyProtection="1">
      <alignment horizontal="center" vertical="center"/>
      <protection/>
    </xf>
    <xf numFmtId="37" fontId="0" fillId="0" borderId="0" xfId="0" applyFont="1" applyFill="1" applyBorder="1" applyAlignment="1">
      <alignment horizontal="left" vertical="justify" wrapText="1"/>
    </xf>
    <xf numFmtId="37" fontId="2" fillId="0" borderId="26" xfId="0" applyFont="1" applyFill="1" applyBorder="1" applyAlignment="1">
      <alignment horizontal="right" wrapText="1"/>
    </xf>
    <xf numFmtId="37" fontId="0" fillId="0" borderId="25" xfId="0" applyFont="1" applyFill="1" applyBorder="1" applyAlignment="1">
      <alignment horizontal="right" wrapText="1"/>
    </xf>
    <xf numFmtId="37" fontId="2" fillId="0" borderId="23" xfId="0" applyFont="1" applyFill="1" applyBorder="1" applyAlignment="1" applyProtection="1">
      <alignment horizontal="center" wrapText="1"/>
      <protection/>
    </xf>
    <xf numFmtId="37" fontId="0" fillId="0" borderId="23" xfId="0" applyFont="1" applyFill="1" applyBorder="1" applyAlignment="1">
      <alignment horizontal="center" wrapText="1"/>
    </xf>
    <xf numFmtId="37" fontId="0" fillId="0" borderId="24" xfId="0" applyFont="1" applyFill="1" applyBorder="1" applyAlignment="1">
      <alignment horizontal="center" wrapText="1"/>
    </xf>
    <xf numFmtId="37" fontId="0" fillId="0" borderId="20" xfId="0" applyFont="1" applyFill="1" applyBorder="1" applyAlignment="1">
      <alignment horizontal="center" wrapText="1"/>
    </xf>
    <xf numFmtId="37" fontId="2" fillId="0" borderId="19" xfId="0" applyNumberFormat="1" applyFont="1" applyFill="1" applyBorder="1" applyAlignment="1" applyProtection="1">
      <alignment horizontal="left" vertical="justify" wrapText="1"/>
      <protection/>
    </xf>
    <xf numFmtId="37" fontId="0" fillId="0" borderId="19" xfId="0" applyFont="1" applyFill="1" applyBorder="1" applyAlignment="1">
      <alignment horizontal="left" vertical="justify" wrapText="1"/>
    </xf>
    <xf numFmtId="37" fontId="2" fillId="0" borderId="28" xfId="0" applyFont="1" applyFill="1" applyBorder="1" applyAlignment="1">
      <alignment horizontal="left" wrapText="1"/>
    </xf>
    <xf numFmtId="37" fontId="0" fillId="0" borderId="10" xfId="0" applyFont="1" applyFill="1" applyBorder="1" applyAlignment="1">
      <alignment horizontal="left" wrapText="1"/>
    </xf>
    <xf numFmtId="37" fontId="0" fillId="0" borderId="12" xfId="0" applyFont="1" applyFill="1" applyBorder="1" applyAlignment="1">
      <alignment horizontal="left" wrapText="1"/>
    </xf>
    <xf numFmtId="37" fontId="2" fillId="0" borderId="16" xfId="0" applyFont="1" applyFill="1" applyBorder="1" applyAlignment="1" applyProtection="1" quotePrefix="1">
      <alignment horizontal="right" wrapText="1"/>
      <protection/>
    </xf>
    <xf numFmtId="37" fontId="0" fillId="0" borderId="12" xfId="0" applyFont="1" applyFill="1" applyBorder="1" applyAlignment="1">
      <alignment horizontal="right" wrapText="1"/>
    </xf>
    <xf numFmtId="37" fontId="2" fillId="0" borderId="27" xfId="0" applyFont="1" applyFill="1" applyBorder="1" applyAlignment="1">
      <alignment horizontal="right" wrapText="1"/>
    </xf>
    <xf numFmtId="37" fontId="0" fillId="0" borderId="26" xfId="0" applyFont="1" applyFill="1" applyBorder="1" applyAlignment="1">
      <alignment horizontal="right" wrapText="1"/>
    </xf>
    <xf numFmtId="37" fontId="2" fillId="0" borderId="27" xfId="0" applyFont="1" applyFill="1" applyBorder="1" applyAlignment="1" applyProtection="1" quotePrefix="1">
      <alignment horizontal="right" wrapText="1"/>
      <protection/>
    </xf>
    <xf numFmtId="37" fontId="2" fillId="0" borderId="18" xfId="0" applyFont="1" applyFill="1" applyBorder="1" applyAlignment="1" applyProtection="1">
      <alignment horizontal="center" wrapText="1"/>
      <protection/>
    </xf>
    <xf numFmtId="37" fontId="0" fillId="0" borderId="18" xfId="0" applyFont="1" applyFill="1" applyBorder="1" applyAlignment="1">
      <alignment horizontal="center" wrapText="1"/>
    </xf>
    <xf numFmtId="3" fontId="2" fillId="0" borderId="27" xfId="0" applyNumberFormat="1" applyFont="1" applyFill="1" applyBorder="1" applyAlignment="1" applyProtection="1">
      <alignment horizontal="right" vertical="justify"/>
      <protection/>
    </xf>
    <xf numFmtId="3" fontId="2" fillId="0" borderId="25" xfId="0" applyNumberFormat="1" applyFont="1" applyFill="1" applyBorder="1" applyAlignment="1" applyProtection="1">
      <alignment horizontal="right" vertical="justify"/>
      <protection/>
    </xf>
    <xf numFmtId="37" fontId="2" fillId="0" borderId="20" xfId="0" applyFont="1" applyFill="1" applyBorder="1" applyAlignment="1" applyProtection="1">
      <alignment horizontal="right" wrapText="1"/>
      <protection/>
    </xf>
    <xf numFmtId="37" fontId="0" fillId="0" borderId="18" xfId="0" applyFont="1" applyFill="1" applyBorder="1" applyAlignment="1">
      <alignment horizontal="right" wrapText="1"/>
    </xf>
    <xf numFmtId="37" fontId="0" fillId="0" borderId="20" xfId="0" applyFont="1" applyFill="1" applyBorder="1" applyAlignment="1">
      <alignment horizontal="right" wrapText="1"/>
    </xf>
    <xf numFmtId="3" fontId="2" fillId="0" borderId="26" xfId="0" applyNumberFormat="1" applyFont="1" applyFill="1" applyBorder="1" applyAlignment="1" applyProtection="1">
      <alignment horizontal="right" vertical="justify"/>
      <protection/>
    </xf>
    <xf numFmtId="3" fontId="2" fillId="0" borderId="27" xfId="0" applyNumberFormat="1" applyFont="1" applyFill="1" applyBorder="1" applyAlignment="1" applyProtection="1">
      <alignment horizontal="center" vertical="center"/>
      <protection/>
    </xf>
    <xf numFmtId="3" fontId="2" fillId="0" borderId="26" xfId="0" applyNumberFormat="1" applyFont="1" applyFill="1" applyBorder="1" applyAlignment="1" applyProtection="1">
      <alignment horizontal="center" vertical="center"/>
      <protection/>
    </xf>
    <xf numFmtId="3" fontId="2" fillId="0" borderId="0" xfId="0" applyNumberFormat="1" applyFont="1" applyFill="1" applyBorder="1" applyAlignment="1" applyProtection="1">
      <alignment horizontal="left" vertical="justify"/>
      <protection/>
    </xf>
    <xf numFmtId="3" fontId="2" fillId="0" borderId="0" xfId="0" applyNumberFormat="1" applyFont="1" applyFill="1" applyAlignment="1" applyProtection="1">
      <alignment horizontal="left" vertical="justify" wrapText="1"/>
      <protection/>
    </xf>
    <xf numFmtId="3" fontId="3" fillId="0" borderId="13" xfId="0" applyNumberFormat="1" applyFont="1" applyFill="1" applyBorder="1" applyAlignment="1" applyProtection="1">
      <alignment horizontal="left" vertical="center"/>
      <protection/>
    </xf>
    <xf numFmtId="3" fontId="2" fillId="0" borderId="28" xfId="0" applyNumberFormat="1" applyFont="1" applyFill="1" applyBorder="1" applyAlignment="1" applyProtection="1">
      <alignment horizontal="left" wrapText="1"/>
      <protection/>
    </xf>
    <xf numFmtId="3" fontId="2" fillId="0" borderId="10" xfId="0" applyNumberFormat="1" applyFont="1" applyFill="1" applyBorder="1" applyAlignment="1" applyProtection="1">
      <alignment horizontal="left" wrapText="1"/>
      <protection/>
    </xf>
    <xf numFmtId="3" fontId="2" fillId="0" borderId="25" xfId="0" applyNumberFormat="1" applyFont="1" applyFill="1" applyBorder="1" applyAlignment="1" applyProtection="1">
      <alignment horizontal="center" vertical="center"/>
      <protection/>
    </xf>
    <xf numFmtId="3" fontId="2" fillId="0" borderId="23" xfId="0" applyNumberFormat="1" applyFont="1" applyFill="1" applyBorder="1" applyAlignment="1" applyProtection="1">
      <alignment horizontal="right" wrapText="1"/>
      <protection/>
    </xf>
    <xf numFmtId="3" fontId="2" fillId="0" borderId="18" xfId="0" applyNumberFormat="1" applyFont="1" applyFill="1" applyBorder="1" applyAlignment="1" applyProtection="1">
      <alignment horizontal="right" wrapText="1"/>
      <protection/>
    </xf>
    <xf numFmtId="3" fontId="2" fillId="0" borderId="20" xfId="0" applyNumberFormat="1" applyFont="1" applyFill="1" applyBorder="1" applyAlignment="1" applyProtection="1">
      <alignment horizontal="right" wrapText="1"/>
      <protection/>
    </xf>
    <xf numFmtId="3" fontId="2" fillId="0" borderId="24" xfId="0" applyNumberFormat="1" applyFont="1" applyFill="1" applyBorder="1" applyAlignment="1" applyProtection="1">
      <alignment horizontal="right" wrapText="1"/>
      <protection/>
    </xf>
    <xf numFmtId="3" fontId="2" fillId="0" borderId="17" xfId="0" applyNumberFormat="1" applyFont="1" applyFill="1" applyBorder="1" applyAlignment="1" applyProtection="1">
      <alignment horizontal="right" wrapText="1"/>
      <protection/>
    </xf>
    <xf numFmtId="3" fontId="2" fillId="0" borderId="16" xfId="0" applyNumberFormat="1" applyFont="1" applyFill="1" applyBorder="1" applyAlignment="1" applyProtection="1">
      <alignment horizontal="right" wrapText="1"/>
      <protection/>
    </xf>
    <xf numFmtId="3" fontId="2" fillId="0" borderId="12" xfId="0" applyNumberFormat="1" applyFont="1" applyFill="1" applyBorder="1" applyAlignment="1" applyProtection="1">
      <alignment horizontal="left" wrapText="1"/>
      <protection/>
    </xf>
    <xf numFmtId="3" fontId="2" fillId="0" borderId="0" xfId="0" applyNumberFormat="1" applyFont="1" applyFill="1" applyAlignment="1" applyProtection="1">
      <alignment horizontal="left" vertical="center" wrapText="1"/>
      <protection/>
    </xf>
    <xf numFmtId="3" fontId="2" fillId="0" borderId="0" xfId="0" applyNumberFormat="1" applyFont="1" applyFill="1" applyBorder="1" applyAlignment="1" applyProtection="1">
      <alignment horizontal="left" vertical="center"/>
      <protection/>
    </xf>
    <xf numFmtId="37" fontId="24" fillId="0" borderId="0" xfId="0" applyFont="1" applyAlignment="1">
      <alignment/>
    </xf>
    <xf numFmtId="188" fontId="0" fillId="0" borderId="0" xfId="0" applyNumberFormat="1" applyAlignment="1">
      <alignment/>
    </xf>
    <xf numFmtId="190" fontId="0" fillId="0" borderId="0" xfId="0" applyNumberFormat="1" applyAlignment="1">
      <alignment/>
    </xf>
    <xf numFmtId="194" fontId="0" fillId="0" borderId="0" xfId="0" applyNumberFormat="1" applyAlignment="1">
      <alignment/>
    </xf>
    <xf numFmtId="196" fontId="2" fillId="0" borderId="23" xfId="0" applyNumberFormat="1" applyFont="1" applyBorder="1" applyAlignment="1">
      <alignment horizontal="right" wrapText="1"/>
    </xf>
    <xf numFmtId="37" fontId="25" fillId="0" borderId="0" xfId="0" applyFont="1" applyAlignment="1">
      <alignment/>
    </xf>
    <xf numFmtId="197" fontId="0" fillId="0" borderId="0" xfId="0" applyNumberFormat="1" applyAlignment="1">
      <alignment/>
    </xf>
    <xf numFmtId="199"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75"/>
          <c:y val="0.03325"/>
          <c:w val="0.80875"/>
          <c:h val="0.9275"/>
        </c:manualLayout>
      </c:layout>
      <c:barChart>
        <c:barDir val="col"/>
        <c:grouping val="clustered"/>
        <c:varyColors val="0"/>
        <c:ser>
          <c:idx val="0"/>
          <c:order val="0"/>
          <c:tx>
            <c:strRef>
              <c:f>Faculty!$C$21</c:f>
              <c:strCache>
                <c:ptCount val="1"/>
                <c:pt idx="0">
                  <c:v>Male</c:v>
                </c:pt>
              </c:strCache>
            </c:strRef>
          </c:tx>
          <c:spPr>
            <a:gradFill rotWithShape="1">
              <a:gsLst>
                <a:gs pos="0">
                  <a:srgbClr val="9BC1FF"/>
                </a:gs>
                <a:gs pos="100000">
                  <a:srgbClr val="3F80CD"/>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Faculty!$B$22:$B$26</c:f>
              <c:strCache/>
            </c:strRef>
          </c:cat>
          <c:val>
            <c:numRef>
              <c:f>Faculty!$C$22:$C$26</c:f>
              <c:numCache/>
            </c:numRef>
          </c:val>
        </c:ser>
        <c:ser>
          <c:idx val="1"/>
          <c:order val="1"/>
          <c:tx>
            <c:strRef>
              <c:f>Faculty!$D$21</c:f>
              <c:strCache>
                <c:ptCount val="1"/>
                <c:pt idx="0">
                  <c:v>Female</c:v>
                </c:pt>
              </c:strCache>
            </c:strRef>
          </c:tx>
          <c:spPr>
            <a:gradFill rotWithShape="1">
              <a:gsLst>
                <a:gs pos="0">
                  <a:srgbClr val="FF9A99"/>
                </a:gs>
                <a:gs pos="100000">
                  <a:srgbClr val="D1403C"/>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Faculty!$B$22:$B$26</c:f>
              <c:strCache/>
            </c:strRef>
          </c:cat>
          <c:val>
            <c:numRef>
              <c:f>Faculty!$D$22:$D$26</c:f>
              <c:numCache/>
            </c:numRef>
          </c:val>
        </c:ser>
        <c:axId val="1387691"/>
        <c:axId val="12489220"/>
      </c:barChart>
      <c:catAx>
        <c:axId val="1387691"/>
        <c:scaling>
          <c:orientation val="minMax"/>
        </c:scaling>
        <c:axPos val="b"/>
        <c:delete val="0"/>
        <c:numFmt formatCode="General" sourceLinked="1"/>
        <c:majorTickMark val="out"/>
        <c:minorTickMark val="none"/>
        <c:tickLblPos val="nextTo"/>
        <c:spPr>
          <a:ln w="3175">
            <a:solidFill>
              <a:srgbClr val="808080"/>
            </a:solidFill>
          </a:ln>
        </c:spPr>
        <c:crossAx val="12489220"/>
        <c:crosses val="autoZero"/>
        <c:auto val="1"/>
        <c:lblOffset val="100"/>
        <c:tickLblSkip val="1"/>
        <c:noMultiLvlLbl val="0"/>
      </c:catAx>
      <c:valAx>
        <c:axId val="12489220"/>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387691"/>
        <c:crossesAt val="1"/>
        <c:crossBetween val="between"/>
        <c:dispUnits/>
      </c:valAx>
      <c:spPr>
        <a:solidFill>
          <a:srgbClr val="FFFFFF"/>
        </a:solidFill>
        <a:ln w="3175">
          <a:noFill/>
        </a:ln>
      </c:spPr>
    </c:plotArea>
    <c:legend>
      <c:legendPos val="r"/>
      <c:layout>
        <c:manualLayout>
          <c:xMode val="edge"/>
          <c:yMode val="edge"/>
          <c:x val="0.85825"/>
          <c:y val="0.4115"/>
          <c:w val="0.13025"/>
          <c:h val="0.16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5"/>
          <c:y val="0.028"/>
          <c:w val="0.8985"/>
          <c:h val="0.94"/>
        </c:manualLayout>
      </c:layout>
      <c:barChart>
        <c:barDir val="col"/>
        <c:grouping val="clustered"/>
        <c:varyColors val="0"/>
        <c:ser>
          <c:idx val="0"/>
          <c:order val="0"/>
          <c:tx>
            <c:strRef>
              <c:f>'Master''s'!$C$27</c:f>
              <c:strCache>
                <c:ptCount val="1"/>
                <c:pt idx="0">
                  <c:v>Male</c:v>
                </c:pt>
              </c:strCache>
            </c:strRef>
          </c:tx>
          <c:spPr>
            <a:gradFill rotWithShape="1">
              <a:gsLst>
                <a:gs pos="0">
                  <a:srgbClr val="9BC1FF"/>
                </a:gs>
                <a:gs pos="100000">
                  <a:srgbClr val="3F80CD"/>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'Master''s'!$B$28:$B$35</c:f>
              <c:strCache/>
            </c:strRef>
          </c:cat>
          <c:val>
            <c:numRef>
              <c:f>'Master''s'!$C$28:$C$35</c:f>
              <c:numCache/>
            </c:numRef>
          </c:val>
        </c:ser>
        <c:ser>
          <c:idx val="1"/>
          <c:order val="1"/>
          <c:tx>
            <c:strRef>
              <c:f>'Master''s'!$D$27</c:f>
              <c:strCache>
                <c:ptCount val="1"/>
                <c:pt idx="0">
                  <c:v>Female</c:v>
                </c:pt>
              </c:strCache>
            </c:strRef>
          </c:tx>
          <c:spPr>
            <a:gradFill rotWithShape="1">
              <a:gsLst>
                <a:gs pos="0">
                  <a:srgbClr val="FF9A99"/>
                </a:gs>
                <a:gs pos="100000">
                  <a:srgbClr val="D1403C"/>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'Master''s'!$B$28:$B$35</c:f>
              <c:strCache/>
            </c:strRef>
          </c:cat>
          <c:val>
            <c:numRef>
              <c:f>'Master''s'!$D$28:$D$35</c:f>
              <c:numCache/>
            </c:numRef>
          </c:val>
        </c:ser>
        <c:axId val="19067509"/>
        <c:axId val="37389854"/>
      </c:barChart>
      <c:catAx>
        <c:axId val="19067509"/>
        <c:scaling>
          <c:orientation val="minMax"/>
        </c:scaling>
        <c:axPos val="b"/>
        <c:delete val="0"/>
        <c:numFmt formatCode="General" sourceLinked="1"/>
        <c:majorTickMark val="out"/>
        <c:minorTickMark val="none"/>
        <c:tickLblPos val="nextTo"/>
        <c:spPr>
          <a:ln w="3175">
            <a:solidFill>
              <a:srgbClr val="808080"/>
            </a:solidFill>
          </a:ln>
        </c:spPr>
        <c:crossAx val="37389854"/>
        <c:crosses val="autoZero"/>
        <c:auto val="1"/>
        <c:lblOffset val="100"/>
        <c:tickLblSkip val="1"/>
        <c:noMultiLvlLbl val="0"/>
      </c:catAx>
      <c:valAx>
        <c:axId val="37389854"/>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9067509"/>
        <c:crossesAt val="1"/>
        <c:crossBetween val="between"/>
        <c:dispUnits/>
      </c:valAx>
      <c:spPr>
        <a:solidFill>
          <a:srgbClr val="FFFFFF"/>
        </a:solidFill>
        <a:ln w="3175">
          <a:noFill/>
        </a:ln>
      </c:spPr>
    </c:plotArea>
    <c:legend>
      <c:legendPos val="r"/>
      <c:layout>
        <c:manualLayout>
          <c:xMode val="edge"/>
          <c:yMode val="edge"/>
          <c:x val="0.92625"/>
          <c:y val="0.412"/>
          <c:w val="0.06925"/>
          <c:h val="0.14"/>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
          <c:y val="0.024"/>
          <c:w val="0.62725"/>
          <c:h val="0.9485"/>
        </c:manualLayout>
      </c:layout>
      <c:barChart>
        <c:barDir val="col"/>
        <c:grouping val="clustered"/>
        <c:varyColors val="0"/>
        <c:ser>
          <c:idx val="0"/>
          <c:order val="0"/>
          <c:tx>
            <c:strRef>
              <c:f>'Master''s'!$B$41</c:f>
              <c:strCache>
                <c:ptCount val="1"/>
                <c:pt idx="0">
                  <c:v>Visual and performing arts </c:v>
                </c:pt>
              </c:strCache>
            </c:strRef>
          </c:tx>
          <c:spPr>
            <a:gradFill rotWithShape="1">
              <a:gsLst>
                <a:gs pos="0">
                  <a:srgbClr val="A2BFF8"/>
                </a:gs>
                <a:gs pos="100000">
                  <a:srgbClr val="3670B6"/>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'Master''s'!$C$40:$H$40</c:f>
              <c:strCache/>
            </c:strRef>
          </c:cat>
          <c:val>
            <c:numRef>
              <c:f>'Master''s'!$C$41:$H$41</c:f>
              <c:numCache/>
            </c:numRef>
          </c:val>
        </c:ser>
        <c:ser>
          <c:idx val="1"/>
          <c:order val="1"/>
          <c:tx>
            <c:strRef>
              <c:f>'Master''s'!$B$42</c:f>
              <c:strCache>
                <c:ptCount val="1"/>
                <c:pt idx="0">
                  <c:v>English language and literature/letters</c:v>
                </c:pt>
              </c:strCache>
            </c:strRef>
          </c:tx>
          <c:spPr>
            <a:gradFill rotWithShape="1">
              <a:gsLst>
                <a:gs pos="0">
                  <a:srgbClr val="FAA1A0"/>
                </a:gs>
                <a:gs pos="100000">
                  <a:srgbClr val="B93734"/>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'Master''s'!$C$40:$H$40</c:f>
              <c:strCache/>
            </c:strRef>
          </c:cat>
          <c:val>
            <c:numRef>
              <c:f>'Master''s'!$C$42:$H$42</c:f>
              <c:numCache/>
            </c:numRef>
          </c:val>
        </c:ser>
        <c:ser>
          <c:idx val="2"/>
          <c:order val="2"/>
          <c:tx>
            <c:strRef>
              <c:f>'Master''s'!$B$43</c:f>
              <c:strCache>
                <c:ptCount val="1"/>
                <c:pt idx="0">
                  <c:v>Foreign languages, literatures, and linguistics</c:v>
                </c:pt>
              </c:strCache>
            </c:strRef>
          </c:tx>
          <c:spPr>
            <a:gradFill rotWithShape="1">
              <a:gsLst>
                <a:gs pos="0">
                  <a:srgbClr val="D4F4A6"/>
                </a:gs>
                <a:gs pos="100000">
                  <a:srgbClr val="8DB241"/>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'Master''s'!$C$40:$H$40</c:f>
              <c:strCache/>
            </c:strRef>
          </c:cat>
          <c:val>
            <c:numRef>
              <c:f>'Master''s'!$C$43:$H$43</c:f>
              <c:numCache/>
            </c:numRef>
          </c:val>
        </c:ser>
        <c:ser>
          <c:idx val="3"/>
          <c:order val="3"/>
          <c:tx>
            <c:strRef>
              <c:f>'Master''s'!$B$44</c:f>
              <c:strCache>
                <c:ptCount val="1"/>
                <c:pt idx="0">
                  <c:v>History</c:v>
                </c:pt>
              </c:strCache>
            </c:strRef>
          </c:tx>
          <c:spPr>
            <a:gradFill rotWithShape="1">
              <a:gsLst>
                <a:gs pos="0">
                  <a:srgbClr val="C5B3E2"/>
                </a:gs>
                <a:gs pos="100000">
                  <a:srgbClr val="704F9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'Master''s'!$C$40:$H$40</c:f>
              <c:strCache/>
            </c:strRef>
          </c:cat>
          <c:val>
            <c:numRef>
              <c:f>'Master''s'!$C$44:$H$44</c:f>
              <c:numCache/>
            </c:numRef>
          </c:val>
        </c:ser>
        <c:ser>
          <c:idx val="4"/>
          <c:order val="4"/>
          <c:tx>
            <c:strRef>
              <c:f>'Master''s'!$B$45</c:f>
              <c:strCache>
                <c:ptCount val="1"/>
                <c:pt idx="0">
                  <c:v>Philosophy and religious studies</c:v>
                </c:pt>
              </c:strCache>
            </c:strRef>
          </c:tx>
          <c:spPr>
            <a:gradFill rotWithShape="1">
              <a:gsLst>
                <a:gs pos="0">
                  <a:srgbClr val="9DE2FF"/>
                </a:gs>
                <a:gs pos="100000">
                  <a:srgbClr val="31A1C0"/>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'Master''s'!$C$40:$H$40</c:f>
              <c:strCache/>
            </c:strRef>
          </c:cat>
          <c:val>
            <c:numRef>
              <c:f>'Master''s'!$C$45:$H$45</c:f>
              <c:numCache/>
            </c:numRef>
          </c:val>
        </c:ser>
        <c:ser>
          <c:idx val="5"/>
          <c:order val="5"/>
          <c:tx>
            <c:strRef>
              <c:f>'Master''s'!$B$46</c:f>
              <c:strCache>
                <c:ptCount val="1"/>
                <c:pt idx="0">
                  <c:v>Liberal arts and sciences, general studies, and humanities</c:v>
                </c:pt>
              </c:strCache>
            </c:strRef>
          </c:tx>
          <c:spPr>
            <a:gradFill rotWithShape="1">
              <a:gsLst>
                <a:gs pos="0">
                  <a:srgbClr val="FFB885"/>
                </a:gs>
                <a:gs pos="100000">
                  <a:srgbClr val="F28225"/>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'Master''s'!$C$40:$H$40</c:f>
              <c:strCache/>
            </c:strRef>
          </c:cat>
          <c:val>
            <c:numRef>
              <c:f>'Master''s'!$C$46:$H$46</c:f>
              <c:numCache/>
            </c:numRef>
          </c:val>
        </c:ser>
        <c:ser>
          <c:idx val="6"/>
          <c:order val="6"/>
          <c:tx>
            <c:strRef>
              <c:f>'Master''s'!$B$47</c:f>
              <c:strCache>
                <c:ptCount val="1"/>
                <c:pt idx="0">
                  <c:v>Area, ethnic, cultural, gender, and group studies</c:v>
                </c:pt>
              </c:strCache>
            </c:strRef>
          </c:tx>
          <c:spPr>
            <a:gradFill rotWithShape="1">
              <a:gsLst>
                <a:gs pos="0">
                  <a:srgbClr val="B6D1FF"/>
                </a:gs>
                <a:gs pos="100000">
                  <a:srgbClr val="8AA7D8"/>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'Master''s'!$C$40:$H$40</c:f>
              <c:strCache/>
            </c:strRef>
          </c:cat>
          <c:val>
            <c:numRef>
              <c:f>'Master''s'!$C$47:$H$47</c:f>
              <c:numCache/>
            </c:numRef>
          </c:val>
        </c:ser>
        <c:ser>
          <c:idx val="7"/>
          <c:order val="7"/>
          <c:tx>
            <c:strRef>
              <c:f>'Master''s'!$B$48</c:f>
              <c:strCache>
                <c:ptCount val="1"/>
                <c:pt idx="0">
                  <c:v>Communications, journalism, and related programs</c:v>
                </c:pt>
              </c:strCache>
            </c:strRef>
          </c:tx>
          <c:spPr>
            <a:gradFill rotWithShape="1">
              <a:gsLst>
                <a:gs pos="0">
                  <a:srgbClr val="FFB6B4"/>
                </a:gs>
                <a:gs pos="100000">
                  <a:srgbClr val="DA8A89"/>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'Master''s'!$C$40:$H$40</c:f>
              <c:strCache/>
            </c:strRef>
          </c:cat>
          <c:val>
            <c:numRef>
              <c:f>'Master''s'!$C$48:$H$48</c:f>
              <c:numCache/>
            </c:numRef>
          </c:val>
        </c:ser>
        <c:axId val="964367"/>
        <c:axId val="8679304"/>
      </c:barChart>
      <c:catAx>
        <c:axId val="964367"/>
        <c:scaling>
          <c:orientation val="minMax"/>
        </c:scaling>
        <c:axPos val="b"/>
        <c:delete val="0"/>
        <c:numFmt formatCode="General" sourceLinked="1"/>
        <c:majorTickMark val="out"/>
        <c:minorTickMark val="none"/>
        <c:tickLblPos val="nextTo"/>
        <c:spPr>
          <a:ln w="3175">
            <a:solidFill>
              <a:srgbClr val="808080"/>
            </a:solidFill>
          </a:ln>
        </c:spPr>
        <c:crossAx val="8679304"/>
        <c:crosses val="autoZero"/>
        <c:auto val="1"/>
        <c:lblOffset val="100"/>
        <c:tickLblSkip val="1"/>
        <c:noMultiLvlLbl val="0"/>
      </c:catAx>
      <c:valAx>
        <c:axId val="8679304"/>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964367"/>
        <c:crossesAt val="1"/>
        <c:crossBetween val="between"/>
        <c:dispUnits/>
      </c:valAx>
      <c:spPr>
        <a:solidFill>
          <a:srgbClr val="FFFFFF"/>
        </a:solidFill>
        <a:ln w="3175">
          <a:noFill/>
        </a:ln>
      </c:spPr>
    </c:plotArea>
    <c:legend>
      <c:legendPos val="r"/>
      <c:layout>
        <c:manualLayout>
          <c:xMode val="edge"/>
          <c:yMode val="edge"/>
          <c:x val="0.655"/>
          <c:y val="0.079"/>
          <c:w val="0.33875"/>
          <c:h val="0.824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5"/>
          <c:y val="0.02425"/>
          <c:w val="0.97725"/>
          <c:h val="0.948"/>
        </c:manualLayout>
      </c:layout>
      <c:barChart>
        <c:barDir val="col"/>
        <c:grouping val="clustered"/>
        <c:varyColors val="0"/>
        <c:ser>
          <c:idx val="0"/>
          <c:order val="0"/>
          <c:spPr>
            <a:gradFill rotWithShape="1">
              <a:gsLst>
                <a:gs pos="0">
                  <a:srgbClr val="9BC1FF"/>
                </a:gs>
                <a:gs pos="100000">
                  <a:srgbClr val="3F80CD"/>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'Master''s'!$B$54:$B$61</c:f>
              <c:strCache/>
            </c:strRef>
          </c:cat>
          <c:val>
            <c:numRef>
              <c:f>'Master''s'!$C$54:$C$61</c:f>
              <c:numCache/>
            </c:numRef>
          </c:val>
        </c:ser>
        <c:axId val="11004873"/>
        <c:axId val="31934994"/>
      </c:barChart>
      <c:catAx>
        <c:axId val="11004873"/>
        <c:scaling>
          <c:orientation val="minMax"/>
        </c:scaling>
        <c:axPos val="b"/>
        <c:delete val="0"/>
        <c:numFmt formatCode="General" sourceLinked="1"/>
        <c:majorTickMark val="out"/>
        <c:minorTickMark val="none"/>
        <c:tickLblPos val="nextTo"/>
        <c:spPr>
          <a:ln w="3175">
            <a:solidFill>
              <a:srgbClr val="808080"/>
            </a:solidFill>
          </a:ln>
        </c:spPr>
        <c:crossAx val="31934994"/>
        <c:crosses val="autoZero"/>
        <c:auto val="1"/>
        <c:lblOffset val="100"/>
        <c:tickLblSkip val="1"/>
        <c:noMultiLvlLbl val="0"/>
      </c:catAx>
      <c:valAx>
        <c:axId val="31934994"/>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1004873"/>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
          <c:y val="0.0255"/>
          <c:w val="0.78375"/>
          <c:h val="0.945"/>
        </c:manualLayout>
      </c:layout>
      <c:barChart>
        <c:barDir val="bar"/>
        <c:grouping val="percentStacked"/>
        <c:varyColors val="0"/>
        <c:ser>
          <c:idx val="0"/>
          <c:order val="0"/>
          <c:tx>
            <c:strRef>
              <c:f>Doctoral!$C$14</c:f>
              <c:strCache>
                <c:ptCount val="1"/>
                <c:pt idx="0">
                  <c:v>White</c:v>
                </c:pt>
              </c:strCache>
            </c:strRef>
          </c:tx>
          <c:spPr>
            <a:gradFill rotWithShape="1">
              <a:gsLst>
                <a:gs pos="0">
                  <a:srgbClr val="A2BFF8"/>
                </a:gs>
                <a:gs pos="100000">
                  <a:srgbClr val="3670B6"/>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Doctoral!$B$15:$B$22</c:f>
              <c:strCache/>
            </c:strRef>
          </c:cat>
          <c:val>
            <c:numRef>
              <c:f>Doctoral!$C$15:$C$22</c:f>
              <c:numCache/>
            </c:numRef>
          </c:val>
        </c:ser>
        <c:ser>
          <c:idx val="1"/>
          <c:order val="1"/>
          <c:tx>
            <c:strRef>
              <c:f>Doctoral!$D$14</c:f>
              <c:strCache>
                <c:ptCount val="1"/>
                <c:pt idx="0">
                  <c:v>Black</c:v>
                </c:pt>
              </c:strCache>
            </c:strRef>
          </c:tx>
          <c:spPr>
            <a:gradFill rotWithShape="1">
              <a:gsLst>
                <a:gs pos="0">
                  <a:srgbClr val="FAA1A0"/>
                </a:gs>
                <a:gs pos="100000">
                  <a:srgbClr val="B93734"/>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Doctoral!$B$15:$B$22</c:f>
              <c:strCache/>
            </c:strRef>
          </c:cat>
          <c:val>
            <c:numRef>
              <c:f>Doctoral!$D$15:$D$22</c:f>
              <c:numCache/>
            </c:numRef>
          </c:val>
        </c:ser>
        <c:ser>
          <c:idx val="2"/>
          <c:order val="2"/>
          <c:tx>
            <c:strRef>
              <c:f>Doctoral!$E$14</c:f>
              <c:strCache>
                <c:ptCount val="1"/>
                <c:pt idx="0">
                  <c:v>Hispanic</c:v>
                </c:pt>
              </c:strCache>
            </c:strRef>
          </c:tx>
          <c:spPr>
            <a:gradFill rotWithShape="1">
              <a:gsLst>
                <a:gs pos="0">
                  <a:srgbClr val="D4F4A6"/>
                </a:gs>
                <a:gs pos="100000">
                  <a:srgbClr val="8DB241"/>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Doctoral!$B$15:$B$22</c:f>
              <c:strCache/>
            </c:strRef>
          </c:cat>
          <c:val>
            <c:numRef>
              <c:f>Doctoral!$E$15:$E$22</c:f>
              <c:numCache/>
            </c:numRef>
          </c:val>
        </c:ser>
        <c:ser>
          <c:idx val="3"/>
          <c:order val="3"/>
          <c:tx>
            <c:strRef>
              <c:f>Doctoral!$F$14</c:f>
              <c:strCache>
                <c:ptCount val="1"/>
                <c:pt idx="0">
                  <c:v>Asian/ Pacific Islander</c:v>
                </c:pt>
              </c:strCache>
            </c:strRef>
          </c:tx>
          <c:spPr>
            <a:gradFill rotWithShape="1">
              <a:gsLst>
                <a:gs pos="0">
                  <a:srgbClr val="C5B3E2"/>
                </a:gs>
                <a:gs pos="100000">
                  <a:srgbClr val="704F9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Doctoral!$B$15:$B$22</c:f>
              <c:strCache/>
            </c:strRef>
          </c:cat>
          <c:val>
            <c:numRef>
              <c:f>Doctoral!$F$15:$F$22</c:f>
              <c:numCache/>
            </c:numRef>
          </c:val>
        </c:ser>
        <c:ser>
          <c:idx val="4"/>
          <c:order val="4"/>
          <c:tx>
            <c:strRef>
              <c:f>Doctoral!$G$14</c:f>
              <c:strCache>
                <c:ptCount val="1"/>
                <c:pt idx="0">
                  <c:v>American Indian/ Alaska Native</c:v>
                </c:pt>
              </c:strCache>
            </c:strRef>
          </c:tx>
          <c:spPr>
            <a:gradFill rotWithShape="1">
              <a:gsLst>
                <a:gs pos="0">
                  <a:srgbClr val="9DE2FF"/>
                </a:gs>
                <a:gs pos="100000">
                  <a:srgbClr val="31A1C0"/>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Doctoral!$B$15:$B$22</c:f>
              <c:strCache/>
            </c:strRef>
          </c:cat>
          <c:val>
            <c:numRef>
              <c:f>Doctoral!$G$15:$G$22</c:f>
              <c:numCache/>
            </c:numRef>
          </c:val>
        </c:ser>
        <c:ser>
          <c:idx val="5"/>
          <c:order val="5"/>
          <c:tx>
            <c:strRef>
              <c:f>Doctoral!$H$14</c:f>
              <c:strCache>
                <c:ptCount val="1"/>
                <c:pt idx="0">
                  <c:v>Non-resident alien</c:v>
                </c:pt>
              </c:strCache>
            </c:strRef>
          </c:tx>
          <c:spPr>
            <a:gradFill rotWithShape="1">
              <a:gsLst>
                <a:gs pos="0">
                  <a:srgbClr val="FFB885"/>
                </a:gs>
                <a:gs pos="100000">
                  <a:srgbClr val="F28225"/>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Doctoral!$B$15:$B$22</c:f>
              <c:strCache/>
            </c:strRef>
          </c:cat>
          <c:val>
            <c:numRef>
              <c:f>Doctoral!$H$15:$H$22</c:f>
              <c:numCache/>
            </c:numRef>
          </c:val>
        </c:ser>
        <c:overlap val="100"/>
        <c:axId val="18979491"/>
        <c:axId val="36597692"/>
      </c:barChart>
      <c:catAx>
        <c:axId val="18979491"/>
        <c:scaling>
          <c:orientation val="minMax"/>
        </c:scaling>
        <c:axPos val="l"/>
        <c:delete val="0"/>
        <c:numFmt formatCode="General" sourceLinked="1"/>
        <c:majorTickMark val="out"/>
        <c:minorTickMark val="none"/>
        <c:tickLblPos val="nextTo"/>
        <c:spPr>
          <a:ln w="3175">
            <a:solidFill>
              <a:srgbClr val="808080"/>
            </a:solidFill>
          </a:ln>
        </c:spPr>
        <c:crossAx val="36597692"/>
        <c:crosses val="autoZero"/>
        <c:auto val="1"/>
        <c:lblOffset val="100"/>
        <c:tickLblSkip val="1"/>
        <c:noMultiLvlLbl val="0"/>
      </c:catAx>
      <c:valAx>
        <c:axId val="36597692"/>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8979491"/>
        <c:crossesAt val="1"/>
        <c:crossBetween val="between"/>
        <c:dispUnits/>
      </c:valAx>
      <c:spPr>
        <a:solidFill>
          <a:srgbClr val="FFFFFF"/>
        </a:solidFill>
        <a:ln w="3175">
          <a:noFill/>
        </a:ln>
      </c:spPr>
    </c:plotArea>
    <c:legend>
      <c:legendPos val="r"/>
      <c:layout>
        <c:manualLayout>
          <c:xMode val="edge"/>
          <c:yMode val="edge"/>
          <c:x val="0.80375"/>
          <c:y val="0.2905"/>
          <c:w val="0.18725"/>
          <c:h val="0.393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5"/>
          <c:y val="0.0285"/>
          <c:w val="0.8985"/>
          <c:h val="0.93875"/>
        </c:manualLayout>
      </c:layout>
      <c:barChart>
        <c:barDir val="col"/>
        <c:grouping val="clustered"/>
        <c:varyColors val="0"/>
        <c:ser>
          <c:idx val="0"/>
          <c:order val="0"/>
          <c:tx>
            <c:strRef>
              <c:f>Doctoral!$C$27</c:f>
              <c:strCache>
                <c:ptCount val="1"/>
                <c:pt idx="0">
                  <c:v>Male</c:v>
                </c:pt>
              </c:strCache>
            </c:strRef>
          </c:tx>
          <c:spPr>
            <a:gradFill rotWithShape="1">
              <a:gsLst>
                <a:gs pos="0">
                  <a:srgbClr val="9BC1FF"/>
                </a:gs>
                <a:gs pos="100000">
                  <a:srgbClr val="3F80CD"/>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Doctoral!$B$28:$B$35</c:f>
              <c:strCache/>
            </c:strRef>
          </c:cat>
          <c:val>
            <c:numRef>
              <c:f>Doctoral!$C$28:$C$35</c:f>
              <c:numCache/>
            </c:numRef>
          </c:val>
        </c:ser>
        <c:ser>
          <c:idx val="1"/>
          <c:order val="1"/>
          <c:tx>
            <c:strRef>
              <c:f>Doctoral!$D$27</c:f>
              <c:strCache>
                <c:ptCount val="1"/>
                <c:pt idx="0">
                  <c:v>Female</c:v>
                </c:pt>
              </c:strCache>
            </c:strRef>
          </c:tx>
          <c:spPr>
            <a:gradFill rotWithShape="1">
              <a:gsLst>
                <a:gs pos="0">
                  <a:srgbClr val="FF9A99"/>
                </a:gs>
                <a:gs pos="100000">
                  <a:srgbClr val="D1403C"/>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Doctoral!$B$28:$B$35</c:f>
              <c:strCache/>
            </c:strRef>
          </c:cat>
          <c:val>
            <c:numRef>
              <c:f>Doctoral!$D$28:$D$35</c:f>
              <c:numCache/>
            </c:numRef>
          </c:val>
        </c:ser>
        <c:axId val="60943773"/>
        <c:axId val="11623046"/>
      </c:barChart>
      <c:catAx>
        <c:axId val="60943773"/>
        <c:scaling>
          <c:orientation val="minMax"/>
        </c:scaling>
        <c:axPos val="b"/>
        <c:delete val="0"/>
        <c:numFmt formatCode="General" sourceLinked="1"/>
        <c:majorTickMark val="out"/>
        <c:minorTickMark val="none"/>
        <c:tickLblPos val="nextTo"/>
        <c:spPr>
          <a:ln w="3175">
            <a:solidFill>
              <a:srgbClr val="808080"/>
            </a:solidFill>
          </a:ln>
        </c:spPr>
        <c:crossAx val="11623046"/>
        <c:crosses val="autoZero"/>
        <c:auto val="1"/>
        <c:lblOffset val="100"/>
        <c:tickLblSkip val="1"/>
        <c:noMultiLvlLbl val="0"/>
      </c:catAx>
      <c:valAx>
        <c:axId val="11623046"/>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0943773"/>
        <c:crossesAt val="1"/>
        <c:crossBetween val="between"/>
        <c:dispUnits/>
      </c:valAx>
      <c:spPr>
        <a:solidFill>
          <a:srgbClr val="FFFFFF"/>
        </a:solidFill>
        <a:ln w="3175">
          <a:noFill/>
        </a:ln>
      </c:spPr>
    </c:plotArea>
    <c:legend>
      <c:legendPos val="r"/>
      <c:layout>
        <c:manualLayout>
          <c:xMode val="edge"/>
          <c:yMode val="edge"/>
          <c:x val="0.92625"/>
          <c:y val="0.40825"/>
          <c:w val="0.06925"/>
          <c:h val="0.142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
          <c:y val="0.024"/>
          <c:w val="0.62825"/>
          <c:h val="0.9485"/>
        </c:manualLayout>
      </c:layout>
      <c:barChart>
        <c:barDir val="col"/>
        <c:grouping val="clustered"/>
        <c:varyColors val="0"/>
        <c:ser>
          <c:idx val="0"/>
          <c:order val="0"/>
          <c:tx>
            <c:strRef>
              <c:f>Doctoral!$B$41</c:f>
              <c:strCache>
                <c:ptCount val="1"/>
                <c:pt idx="0">
                  <c:v>Visual and performing arts </c:v>
                </c:pt>
              </c:strCache>
            </c:strRef>
          </c:tx>
          <c:spPr>
            <a:gradFill rotWithShape="1">
              <a:gsLst>
                <a:gs pos="0">
                  <a:srgbClr val="A2BFF8"/>
                </a:gs>
                <a:gs pos="100000">
                  <a:srgbClr val="3670B6"/>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Doctoral!$C$40:$H$40</c:f>
              <c:strCache/>
            </c:strRef>
          </c:cat>
          <c:val>
            <c:numRef>
              <c:f>Doctoral!$C$41:$H$41</c:f>
              <c:numCache/>
            </c:numRef>
          </c:val>
        </c:ser>
        <c:ser>
          <c:idx val="1"/>
          <c:order val="1"/>
          <c:tx>
            <c:strRef>
              <c:f>Doctoral!$B$42</c:f>
              <c:strCache>
                <c:ptCount val="1"/>
                <c:pt idx="0">
                  <c:v>English language and literature/letters</c:v>
                </c:pt>
              </c:strCache>
            </c:strRef>
          </c:tx>
          <c:spPr>
            <a:gradFill rotWithShape="1">
              <a:gsLst>
                <a:gs pos="0">
                  <a:srgbClr val="FAA1A0"/>
                </a:gs>
                <a:gs pos="100000">
                  <a:srgbClr val="B93734"/>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Doctoral!$C$40:$H$40</c:f>
              <c:strCache/>
            </c:strRef>
          </c:cat>
          <c:val>
            <c:numRef>
              <c:f>Doctoral!$C$42:$H$42</c:f>
              <c:numCache/>
            </c:numRef>
          </c:val>
        </c:ser>
        <c:ser>
          <c:idx val="2"/>
          <c:order val="2"/>
          <c:tx>
            <c:strRef>
              <c:f>Doctoral!$B$43</c:f>
              <c:strCache>
                <c:ptCount val="1"/>
                <c:pt idx="0">
                  <c:v>Foreign languages, literatures, and linguistics</c:v>
                </c:pt>
              </c:strCache>
            </c:strRef>
          </c:tx>
          <c:spPr>
            <a:gradFill rotWithShape="1">
              <a:gsLst>
                <a:gs pos="0">
                  <a:srgbClr val="D4F4A6"/>
                </a:gs>
                <a:gs pos="100000">
                  <a:srgbClr val="8DB241"/>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Doctoral!$C$40:$H$40</c:f>
              <c:strCache/>
            </c:strRef>
          </c:cat>
          <c:val>
            <c:numRef>
              <c:f>Doctoral!$C$43:$H$43</c:f>
              <c:numCache/>
            </c:numRef>
          </c:val>
        </c:ser>
        <c:ser>
          <c:idx val="3"/>
          <c:order val="3"/>
          <c:tx>
            <c:strRef>
              <c:f>Doctoral!$B$44</c:f>
              <c:strCache>
                <c:ptCount val="1"/>
                <c:pt idx="0">
                  <c:v>History</c:v>
                </c:pt>
              </c:strCache>
            </c:strRef>
          </c:tx>
          <c:spPr>
            <a:gradFill rotWithShape="1">
              <a:gsLst>
                <a:gs pos="0">
                  <a:srgbClr val="C5B3E2"/>
                </a:gs>
                <a:gs pos="100000">
                  <a:srgbClr val="704F9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Doctoral!$C$40:$H$40</c:f>
              <c:strCache/>
            </c:strRef>
          </c:cat>
          <c:val>
            <c:numRef>
              <c:f>Doctoral!$C$44:$H$44</c:f>
              <c:numCache/>
            </c:numRef>
          </c:val>
        </c:ser>
        <c:ser>
          <c:idx val="4"/>
          <c:order val="4"/>
          <c:tx>
            <c:strRef>
              <c:f>Doctoral!$B$45</c:f>
              <c:strCache>
                <c:ptCount val="1"/>
                <c:pt idx="0">
                  <c:v>Philosophy and religious studies</c:v>
                </c:pt>
              </c:strCache>
            </c:strRef>
          </c:tx>
          <c:spPr>
            <a:gradFill rotWithShape="1">
              <a:gsLst>
                <a:gs pos="0">
                  <a:srgbClr val="9DE2FF"/>
                </a:gs>
                <a:gs pos="100000">
                  <a:srgbClr val="31A1C0"/>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Doctoral!$C$40:$H$40</c:f>
              <c:strCache/>
            </c:strRef>
          </c:cat>
          <c:val>
            <c:numRef>
              <c:f>Doctoral!$C$45:$H$45</c:f>
              <c:numCache/>
            </c:numRef>
          </c:val>
        </c:ser>
        <c:ser>
          <c:idx val="5"/>
          <c:order val="5"/>
          <c:tx>
            <c:strRef>
              <c:f>Doctoral!$B$46</c:f>
              <c:strCache>
                <c:ptCount val="1"/>
                <c:pt idx="0">
                  <c:v>Liberal arts and sciences, general studies, and humanities</c:v>
                </c:pt>
              </c:strCache>
            </c:strRef>
          </c:tx>
          <c:spPr>
            <a:gradFill rotWithShape="1">
              <a:gsLst>
                <a:gs pos="0">
                  <a:srgbClr val="FFB885"/>
                </a:gs>
                <a:gs pos="100000">
                  <a:srgbClr val="F28225"/>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Doctoral!$C$40:$H$40</c:f>
              <c:strCache/>
            </c:strRef>
          </c:cat>
          <c:val>
            <c:numRef>
              <c:f>Doctoral!$C$46:$H$46</c:f>
              <c:numCache/>
            </c:numRef>
          </c:val>
        </c:ser>
        <c:ser>
          <c:idx val="6"/>
          <c:order val="6"/>
          <c:tx>
            <c:strRef>
              <c:f>Doctoral!$B$47</c:f>
              <c:strCache>
                <c:ptCount val="1"/>
                <c:pt idx="0">
                  <c:v>Area, ethnic, cultural, gender, and group studies</c:v>
                </c:pt>
              </c:strCache>
            </c:strRef>
          </c:tx>
          <c:spPr>
            <a:gradFill rotWithShape="1">
              <a:gsLst>
                <a:gs pos="0">
                  <a:srgbClr val="B6D1FF"/>
                </a:gs>
                <a:gs pos="100000">
                  <a:srgbClr val="8AA7D8"/>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Doctoral!$C$40:$H$40</c:f>
              <c:strCache/>
            </c:strRef>
          </c:cat>
          <c:val>
            <c:numRef>
              <c:f>Doctoral!$C$47:$H$47</c:f>
              <c:numCache/>
            </c:numRef>
          </c:val>
        </c:ser>
        <c:ser>
          <c:idx val="7"/>
          <c:order val="7"/>
          <c:tx>
            <c:strRef>
              <c:f>Doctoral!$B$48</c:f>
              <c:strCache>
                <c:ptCount val="1"/>
                <c:pt idx="0">
                  <c:v>Communications, journalism, and related programs</c:v>
                </c:pt>
              </c:strCache>
            </c:strRef>
          </c:tx>
          <c:spPr>
            <a:gradFill rotWithShape="1">
              <a:gsLst>
                <a:gs pos="0">
                  <a:srgbClr val="FFB6B4"/>
                </a:gs>
                <a:gs pos="100000">
                  <a:srgbClr val="DA8A89"/>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Doctoral!$C$40:$H$40</c:f>
              <c:strCache/>
            </c:strRef>
          </c:cat>
          <c:val>
            <c:numRef>
              <c:f>Doctoral!$C$48:$H$48</c:f>
              <c:numCache/>
            </c:numRef>
          </c:val>
        </c:ser>
        <c:axId val="37498551"/>
        <c:axId val="1942640"/>
      </c:barChart>
      <c:catAx>
        <c:axId val="37498551"/>
        <c:scaling>
          <c:orientation val="minMax"/>
        </c:scaling>
        <c:axPos val="b"/>
        <c:delete val="0"/>
        <c:numFmt formatCode="General" sourceLinked="1"/>
        <c:majorTickMark val="out"/>
        <c:minorTickMark val="none"/>
        <c:tickLblPos val="nextTo"/>
        <c:spPr>
          <a:ln w="3175">
            <a:solidFill>
              <a:srgbClr val="808080"/>
            </a:solidFill>
          </a:ln>
        </c:spPr>
        <c:crossAx val="1942640"/>
        <c:crosses val="autoZero"/>
        <c:auto val="1"/>
        <c:lblOffset val="100"/>
        <c:tickLblSkip val="1"/>
        <c:noMultiLvlLbl val="0"/>
      </c:catAx>
      <c:valAx>
        <c:axId val="1942640"/>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7498551"/>
        <c:crossesAt val="1"/>
        <c:crossBetween val="between"/>
        <c:dispUnits/>
      </c:valAx>
      <c:spPr>
        <a:solidFill>
          <a:srgbClr val="FFFFFF"/>
        </a:solidFill>
        <a:ln w="3175">
          <a:noFill/>
        </a:ln>
      </c:spPr>
    </c:plotArea>
    <c:legend>
      <c:legendPos val="r"/>
      <c:layout>
        <c:manualLayout>
          <c:xMode val="edge"/>
          <c:yMode val="edge"/>
          <c:x val="0.656"/>
          <c:y val="0.07575"/>
          <c:w val="0.3375"/>
          <c:h val="0.82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5"/>
          <c:y val="0.02375"/>
          <c:w val="0.9775"/>
          <c:h val="0.949"/>
        </c:manualLayout>
      </c:layout>
      <c:barChart>
        <c:barDir val="col"/>
        <c:grouping val="clustered"/>
        <c:varyColors val="0"/>
        <c:ser>
          <c:idx val="0"/>
          <c:order val="0"/>
          <c:spPr>
            <a:gradFill rotWithShape="1">
              <a:gsLst>
                <a:gs pos="0">
                  <a:srgbClr val="9BC1FF"/>
                </a:gs>
                <a:gs pos="100000">
                  <a:srgbClr val="3F80CD"/>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Doctoral!$B$54:$B$61</c:f>
              <c:strCache/>
            </c:strRef>
          </c:cat>
          <c:val>
            <c:numRef>
              <c:f>Doctoral!$C$54:$C$61</c:f>
              <c:numCache/>
            </c:numRef>
          </c:val>
        </c:ser>
        <c:axId val="17483761"/>
        <c:axId val="23136122"/>
      </c:barChart>
      <c:catAx>
        <c:axId val="17483761"/>
        <c:scaling>
          <c:orientation val="minMax"/>
        </c:scaling>
        <c:axPos val="b"/>
        <c:delete val="0"/>
        <c:numFmt formatCode="General" sourceLinked="1"/>
        <c:majorTickMark val="out"/>
        <c:minorTickMark val="none"/>
        <c:tickLblPos val="nextTo"/>
        <c:spPr>
          <a:ln w="3175">
            <a:solidFill>
              <a:srgbClr val="808080"/>
            </a:solidFill>
          </a:ln>
        </c:spPr>
        <c:crossAx val="23136122"/>
        <c:crosses val="autoZero"/>
        <c:auto val="1"/>
        <c:lblOffset val="100"/>
        <c:tickLblSkip val="1"/>
        <c:noMultiLvlLbl val="0"/>
      </c:catAx>
      <c:valAx>
        <c:axId val="23136122"/>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7483761"/>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25"/>
          <c:y val="0.029"/>
          <c:w val="0.70625"/>
          <c:h val="0.93775"/>
        </c:manualLayout>
      </c:layout>
      <c:barChart>
        <c:barDir val="bar"/>
        <c:grouping val="percentStacked"/>
        <c:varyColors val="0"/>
        <c:ser>
          <c:idx val="0"/>
          <c:order val="0"/>
          <c:tx>
            <c:strRef>
              <c:f>Faculty!$C$12</c:f>
              <c:strCache>
                <c:ptCount val="1"/>
                <c:pt idx="0">
                  <c:v>White</c:v>
                </c:pt>
              </c:strCache>
            </c:strRef>
          </c:tx>
          <c:spPr>
            <a:gradFill rotWithShape="1">
              <a:gsLst>
                <a:gs pos="0">
                  <a:srgbClr val="9BC1FF"/>
                </a:gs>
                <a:gs pos="100000">
                  <a:srgbClr val="3F80CD"/>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Faculty!$B$13:$B$17</c:f>
              <c:strCache/>
            </c:strRef>
          </c:cat>
          <c:val>
            <c:numRef>
              <c:f>Faculty!$C$13:$C$17</c:f>
              <c:numCache/>
            </c:numRef>
          </c:val>
        </c:ser>
        <c:ser>
          <c:idx val="1"/>
          <c:order val="1"/>
          <c:tx>
            <c:strRef>
              <c:f>Faculty!$D$12</c:f>
              <c:strCache>
                <c:ptCount val="1"/>
                <c:pt idx="0">
                  <c:v>Black</c:v>
                </c:pt>
              </c:strCache>
            </c:strRef>
          </c:tx>
          <c:spPr>
            <a:gradFill rotWithShape="1">
              <a:gsLst>
                <a:gs pos="0">
                  <a:srgbClr val="FF9A99"/>
                </a:gs>
                <a:gs pos="100000">
                  <a:srgbClr val="D1403C"/>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Faculty!$B$13:$B$17</c:f>
              <c:strCache/>
            </c:strRef>
          </c:cat>
          <c:val>
            <c:numRef>
              <c:f>Faculty!$D$13:$D$17</c:f>
              <c:numCache/>
            </c:numRef>
          </c:val>
        </c:ser>
        <c:ser>
          <c:idx val="2"/>
          <c:order val="2"/>
          <c:tx>
            <c:strRef>
              <c:f>Faculty!$E$12</c:f>
              <c:strCache>
                <c:ptCount val="1"/>
                <c:pt idx="0">
                  <c:v>Hispanic</c:v>
                </c:pt>
              </c:strCache>
            </c:strRef>
          </c:tx>
          <c:spPr>
            <a:gradFill rotWithShape="1">
              <a:gsLst>
                <a:gs pos="0">
                  <a:srgbClr val="DCFFA0"/>
                </a:gs>
                <a:gs pos="100000">
                  <a:srgbClr val="A0CA4A"/>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Faculty!$B$13:$B$17</c:f>
              <c:strCache/>
            </c:strRef>
          </c:cat>
          <c:val>
            <c:numRef>
              <c:f>Faculty!$E$13:$E$17</c:f>
              <c:numCache/>
            </c:numRef>
          </c:val>
        </c:ser>
        <c:ser>
          <c:idx val="3"/>
          <c:order val="3"/>
          <c:tx>
            <c:strRef>
              <c:f>Faculty!$F$12</c:f>
              <c:strCache>
                <c:ptCount val="1"/>
                <c:pt idx="0">
                  <c:v>Asian/ Pacific Islander</c:v>
                </c:pt>
              </c:strCache>
            </c:strRef>
          </c:tx>
          <c:spPr>
            <a:gradFill rotWithShape="1">
              <a:gsLst>
                <a:gs pos="0">
                  <a:srgbClr val="C8B0ED"/>
                </a:gs>
                <a:gs pos="100000">
                  <a:srgbClr val="7F5BA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Faculty!$B$13:$B$17</c:f>
              <c:strCache/>
            </c:strRef>
          </c:cat>
          <c:val>
            <c:numRef>
              <c:f>Faculty!$F$13:$F$17</c:f>
              <c:numCache/>
            </c:numRef>
          </c:val>
        </c:ser>
        <c:ser>
          <c:idx val="4"/>
          <c:order val="4"/>
          <c:tx>
            <c:strRef>
              <c:f>Faculty!$G$12</c:f>
              <c:strCache>
                <c:ptCount val="1"/>
                <c:pt idx="0">
                  <c:v>American Indian/ Alaska Native</c:v>
                </c:pt>
              </c:strCache>
            </c:strRef>
          </c:tx>
          <c:spPr>
            <a:gradFill rotWithShape="1">
              <a:gsLst>
                <a:gs pos="0">
                  <a:srgbClr val="95EEFF"/>
                </a:gs>
                <a:gs pos="100000">
                  <a:srgbClr val="39B7D8"/>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Faculty!$B$13:$B$17</c:f>
              <c:strCache/>
            </c:strRef>
          </c:cat>
          <c:val>
            <c:numRef>
              <c:f>Faculty!$G$13:$G$17</c:f>
              <c:numCache/>
            </c:numRef>
          </c:val>
        </c:ser>
        <c:overlap val="100"/>
        <c:axId val="45294117"/>
        <c:axId val="4993870"/>
      </c:barChart>
      <c:catAx>
        <c:axId val="45294117"/>
        <c:scaling>
          <c:orientation val="minMax"/>
        </c:scaling>
        <c:axPos val="l"/>
        <c:delete val="0"/>
        <c:numFmt formatCode="General" sourceLinked="1"/>
        <c:majorTickMark val="out"/>
        <c:minorTickMark val="none"/>
        <c:tickLblPos val="nextTo"/>
        <c:spPr>
          <a:ln w="3175">
            <a:solidFill>
              <a:srgbClr val="808080"/>
            </a:solidFill>
          </a:ln>
        </c:spPr>
        <c:crossAx val="4993870"/>
        <c:crosses val="autoZero"/>
        <c:auto val="1"/>
        <c:lblOffset val="100"/>
        <c:tickLblSkip val="1"/>
        <c:noMultiLvlLbl val="0"/>
      </c:catAx>
      <c:valAx>
        <c:axId val="4993870"/>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5294117"/>
        <c:crossesAt val="1"/>
        <c:crossBetween val="between"/>
        <c:dispUnits/>
      </c:valAx>
      <c:spPr>
        <a:solidFill>
          <a:srgbClr val="FFFFFF"/>
        </a:solidFill>
        <a:ln w="3175">
          <a:noFill/>
        </a:ln>
      </c:spPr>
    </c:plotArea>
    <c:legend>
      <c:legendPos val="r"/>
      <c:layout>
        <c:manualLayout>
          <c:xMode val="edge"/>
          <c:yMode val="edge"/>
          <c:x val="0.733"/>
          <c:y val="0.29875"/>
          <c:w val="0.2545"/>
          <c:h val="0.369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75"/>
          <c:y val="0.02225"/>
          <c:w val="0.71375"/>
          <c:h val="0.95225"/>
        </c:manualLayout>
      </c:layout>
      <c:barChart>
        <c:barDir val="col"/>
        <c:grouping val="clustered"/>
        <c:varyColors val="0"/>
        <c:ser>
          <c:idx val="0"/>
          <c:order val="0"/>
          <c:tx>
            <c:strRef>
              <c:f>Faculty!$B$30</c:f>
              <c:strCache>
                <c:ptCount val="1"/>
                <c:pt idx="0">
                  <c:v>Fine arts</c:v>
                </c:pt>
              </c:strCache>
            </c:strRef>
          </c:tx>
          <c:spPr>
            <a:gradFill rotWithShape="1">
              <a:gsLst>
                <a:gs pos="0">
                  <a:srgbClr val="9BC1FF"/>
                </a:gs>
                <a:gs pos="100000">
                  <a:srgbClr val="3F80CD"/>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Faculty!$C$29:$G$29</c:f>
              <c:strCache/>
            </c:strRef>
          </c:cat>
          <c:val>
            <c:numRef>
              <c:f>Faculty!$C$30:$G$30</c:f>
              <c:numCache/>
            </c:numRef>
          </c:val>
        </c:ser>
        <c:ser>
          <c:idx val="1"/>
          <c:order val="1"/>
          <c:tx>
            <c:strRef>
              <c:f>Faculty!$B$31</c:f>
              <c:strCache>
                <c:ptCount val="1"/>
                <c:pt idx="0">
                  <c:v>English and Literature</c:v>
                </c:pt>
              </c:strCache>
            </c:strRef>
          </c:tx>
          <c:spPr>
            <a:gradFill rotWithShape="1">
              <a:gsLst>
                <a:gs pos="0">
                  <a:srgbClr val="FF9A99"/>
                </a:gs>
                <a:gs pos="100000">
                  <a:srgbClr val="D1403C"/>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Faculty!$C$29:$G$29</c:f>
              <c:strCache/>
            </c:strRef>
          </c:cat>
          <c:val>
            <c:numRef>
              <c:f>Faculty!$C$31:$G$31</c:f>
              <c:numCache/>
            </c:numRef>
          </c:val>
        </c:ser>
        <c:ser>
          <c:idx val="2"/>
          <c:order val="2"/>
          <c:tx>
            <c:strRef>
              <c:f>Faculty!$B$32</c:f>
              <c:strCache>
                <c:ptCount val="1"/>
                <c:pt idx="0">
                  <c:v>Foreign Languages</c:v>
                </c:pt>
              </c:strCache>
            </c:strRef>
          </c:tx>
          <c:spPr>
            <a:gradFill rotWithShape="1">
              <a:gsLst>
                <a:gs pos="0">
                  <a:srgbClr val="DCFFA0"/>
                </a:gs>
                <a:gs pos="100000">
                  <a:srgbClr val="A0CA4A"/>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Faculty!$C$29:$G$29</c:f>
              <c:strCache/>
            </c:strRef>
          </c:cat>
          <c:val>
            <c:numRef>
              <c:f>Faculty!$C$32:$G$32</c:f>
              <c:numCache/>
            </c:numRef>
          </c:val>
        </c:ser>
        <c:ser>
          <c:idx val="3"/>
          <c:order val="3"/>
          <c:tx>
            <c:strRef>
              <c:f>Faculty!$B$33</c:f>
              <c:strCache>
                <c:ptCount val="1"/>
                <c:pt idx="0">
                  <c:v>History</c:v>
                </c:pt>
              </c:strCache>
            </c:strRef>
          </c:tx>
          <c:spPr>
            <a:gradFill rotWithShape="1">
              <a:gsLst>
                <a:gs pos="0">
                  <a:srgbClr val="C8B0ED"/>
                </a:gs>
                <a:gs pos="100000">
                  <a:srgbClr val="7F5BA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Faculty!$C$29:$G$29</c:f>
              <c:strCache/>
            </c:strRef>
          </c:cat>
          <c:val>
            <c:numRef>
              <c:f>Faculty!$C$33:$G$33</c:f>
              <c:numCache/>
            </c:numRef>
          </c:val>
        </c:ser>
        <c:ser>
          <c:idx val="4"/>
          <c:order val="4"/>
          <c:tx>
            <c:strRef>
              <c:f>Faculty!$B$34</c:f>
              <c:strCache>
                <c:ptCount val="1"/>
                <c:pt idx="0">
                  <c:v>Philosophy</c:v>
                </c:pt>
              </c:strCache>
            </c:strRef>
          </c:tx>
          <c:spPr>
            <a:gradFill rotWithShape="1">
              <a:gsLst>
                <a:gs pos="0">
                  <a:srgbClr val="95EEFF"/>
                </a:gs>
                <a:gs pos="100000">
                  <a:srgbClr val="39B7D8"/>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Faculty!$C$29:$G$29</c:f>
              <c:strCache/>
            </c:strRef>
          </c:cat>
          <c:val>
            <c:numRef>
              <c:f>Faculty!$C$34:$G$34</c:f>
              <c:numCache/>
            </c:numRef>
          </c:val>
        </c:ser>
        <c:axId val="44944831"/>
        <c:axId val="1850296"/>
      </c:barChart>
      <c:catAx>
        <c:axId val="44944831"/>
        <c:scaling>
          <c:orientation val="minMax"/>
        </c:scaling>
        <c:axPos val="b"/>
        <c:delete val="0"/>
        <c:numFmt formatCode="General" sourceLinked="1"/>
        <c:majorTickMark val="out"/>
        <c:minorTickMark val="none"/>
        <c:tickLblPos val="nextTo"/>
        <c:spPr>
          <a:ln w="3175">
            <a:solidFill>
              <a:srgbClr val="808080"/>
            </a:solidFill>
          </a:ln>
        </c:spPr>
        <c:crossAx val="1850296"/>
        <c:crosses val="autoZero"/>
        <c:auto val="1"/>
        <c:lblOffset val="100"/>
        <c:tickLblSkip val="1"/>
        <c:noMultiLvlLbl val="0"/>
      </c:catAx>
      <c:valAx>
        <c:axId val="1850296"/>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4944831"/>
        <c:crossesAt val="1"/>
        <c:crossBetween val="between"/>
        <c:dispUnits/>
      </c:valAx>
      <c:spPr>
        <a:solidFill>
          <a:srgbClr val="FFFFFF"/>
        </a:solidFill>
        <a:ln w="3175">
          <a:noFill/>
        </a:ln>
      </c:spPr>
    </c:plotArea>
    <c:legend>
      <c:legendPos val="r"/>
      <c:layout>
        <c:manualLayout>
          <c:xMode val="edge"/>
          <c:yMode val="edge"/>
          <c:x val="0.75275"/>
          <c:y val="0.32275"/>
          <c:w val="0.238"/>
          <c:h val="0.284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75"/>
          <c:y val="0.03325"/>
          <c:w val="0.95775"/>
          <c:h val="0.9275"/>
        </c:manualLayout>
      </c:layout>
      <c:barChart>
        <c:barDir val="col"/>
        <c:grouping val="clustered"/>
        <c:varyColors val="0"/>
        <c:ser>
          <c:idx val="0"/>
          <c:order val="0"/>
          <c:spPr>
            <a:gradFill rotWithShape="1">
              <a:gsLst>
                <a:gs pos="0">
                  <a:srgbClr val="9BC1FF"/>
                </a:gs>
                <a:gs pos="100000">
                  <a:srgbClr val="3F80CD"/>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Faculty!$B$38:$B$42</c:f>
              <c:strCache/>
            </c:strRef>
          </c:cat>
          <c:val>
            <c:numRef>
              <c:f>Faculty!$C$38:$C$42</c:f>
              <c:numCache/>
            </c:numRef>
          </c:val>
        </c:ser>
        <c:axId val="16652665"/>
        <c:axId val="15656258"/>
      </c:barChart>
      <c:catAx>
        <c:axId val="16652665"/>
        <c:scaling>
          <c:orientation val="minMax"/>
        </c:scaling>
        <c:axPos val="b"/>
        <c:delete val="0"/>
        <c:numFmt formatCode="General" sourceLinked="1"/>
        <c:majorTickMark val="out"/>
        <c:minorTickMark val="none"/>
        <c:tickLblPos val="nextTo"/>
        <c:spPr>
          <a:ln w="3175">
            <a:solidFill>
              <a:srgbClr val="808080"/>
            </a:solidFill>
          </a:ln>
        </c:spPr>
        <c:crossAx val="15656258"/>
        <c:crosses val="autoZero"/>
        <c:auto val="1"/>
        <c:lblOffset val="100"/>
        <c:tickLblSkip val="1"/>
        <c:noMultiLvlLbl val="0"/>
      </c:catAx>
      <c:valAx>
        <c:axId val="15656258"/>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6652665"/>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
          <c:y val="0.0255"/>
          <c:w val="0.78375"/>
          <c:h val="0.945"/>
        </c:manualLayout>
      </c:layout>
      <c:barChart>
        <c:barDir val="bar"/>
        <c:grouping val="percentStacked"/>
        <c:varyColors val="0"/>
        <c:ser>
          <c:idx val="0"/>
          <c:order val="0"/>
          <c:tx>
            <c:strRef>
              <c:f>'Bachelor''s'!$C$14</c:f>
              <c:strCache>
                <c:ptCount val="1"/>
                <c:pt idx="0">
                  <c:v>White</c:v>
                </c:pt>
              </c:strCache>
            </c:strRef>
          </c:tx>
          <c:spPr>
            <a:gradFill rotWithShape="1">
              <a:gsLst>
                <a:gs pos="0">
                  <a:srgbClr val="A2BFF8"/>
                </a:gs>
                <a:gs pos="100000">
                  <a:srgbClr val="3670B6"/>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'Bachelor''s'!$B$15:$B$22</c:f>
              <c:strCache/>
            </c:strRef>
          </c:cat>
          <c:val>
            <c:numRef>
              <c:f>'Bachelor''s'!$C$15:$C$22</c:f>
              <c:numCache/>
            </c:numRef>
          </c:val>
        </c:ser>
        <c:ser>
          <c:idx val="1"/>
          <c:order val="1"/>
          <c:tx>
            <c:strRef>
              <c:f>'Bachelor''s'!$D$14</c:f>
              <c:strCache>
                <c:ptCount val="1"/>
                <c:pt idx="0">
                  <c:v>Black</c:v>
                </c:pt>
              </c:strCache>
            </c:strRef>
          </c:tx>
          <c:spPr>
            <a:gradFill rotWithShape="1">
              <a:gsLst>
                <a:gs pos="0">
                  <a:srgbClr val="FAA1A0"/>
                </a:gs>
                <a:gs pos="100000">
                  <a:srgbClr val="B93734"/>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'Bachelor''s'!$B$15:$B$22</c:f>
              <c:strCache/>
            </c:strRef>
          </c:cat>
          <c:val>
            <c:numRef>
              <c:f>'Bachelor''s'!$D$15:$D$22</c:f>
              <c:numCache/>
            </c:numRef>
          </c:val>
        </c:ser>
        <c:ser>
          <c:idx val="2"/>
          <c:order val="2"/>
          <c:tx>
            <c:strRef>
              <c:f>'Bachelor''s'!$E$14</c:f>
              <c:strCache>
                <c:ptCount val="1"/>
                <c:pt idx="0">
                  <c:v>Hispanic</c:v>
                </c:pt>
              </c:strCache>
            </c:strRef>
          </c:tx>
          <c:spPr>
            <a:gradFill rotWithShape="1">
              <a:gsLst>
                <a:gs pos="0">
                  <a:srgbClr val="D4F4A6"/>
                </a:gs>
                <a:gs pos="100000">
                  <a:srgbClr val="8DB241"/>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'Bachelor''s'!$B$15:$B$22</c:f>
              <c:strCache/>
            </c:strRef>
          </c:cat>
          <c:val>
            <c:numRef>
              <c:f>'Bachelor''s'!$E$15:$E$22</c:f>
              <c:numCache/>
            </c:numRef>
          </c:val>
        </c:ser>
        <c:ser>
          <c:idx val="3"/>
          <c:order val="3"/>
          <c:tx>
            <c:strRef>
              <c:f>'Bachelor''s'!$F$14</c:f>
              <c:strCache>
                <c:ptCount val="1"/>
                <c:pt idx="0">
                  <c:v>Asian/ Pacific Islander</c:v>
                </c:pt>
              </c:strCache>
            </c:strRef>
          </c:tx>
          <c:spPr>
            <a:gradFill rotWithShape="1">
              <a:gsLst>
                <a:gs pos="0">
                  <a:srgbClr val="C5B3E2"/>
                </a:gs>
                <a:gs pos="100000">
                  <a:srgbClr val="704F9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'Bachelor''s'!$B$15:$B$22</c:f>
              <c:strCache/>
            </c:strRef>
          </c:cat>
          <c:val>
            <c:numRef>
              <c:f>'Bachelor''s'!$F$15:$F$22</c:f>
              <c:numCache/>
            </c:numRef>
          </c:val>
        </c:ser>
        <c:ser>
          <c:idx val="4"/>
          <c:order val="4"/>
          <c:tx>
            <c:strRef>
              <c:f>'Bachelor''s'!$G$14</c:f>
              <c:strCache>
                <c:ptCount val="1"/>
                <c:pt idx="0">
                  <c:v>American Indian/ Alaska Native</c:v>
                </c:pt>
              </c:strCache>
            </c:strRef>
          </c:tx>
          <c:spPr>
            <a:gradFill rotWithShape="1">
              <a:gsLst>
                <a:gs pos="0">
                  <a:srgbClr val="9DE2FF"/>
                </a:gs>
                <a:gs pos="100000">
                  <a:srgbClr val="31A1C0"/>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'Bachelor''s'!$B$15:$B$22</c:f>
              <c:strCache/>
            </c:strRef>
          </c:cat>
          <c:val>
            <c:numRef>
              <c:f>'Bachelor''s'!$G$15:$G$22</c:f>
              <c:numCache/>
            </c:numRef>
          </c:val>
        </c:ser>
        <c:ser>
          <c:idx val="5"/>
          <c:order val="5"/>
          <c:tx>
            <c:strRef>
              <c:f>'Bachelor''s'!$H$14</c:f>
              <c:strCache>
                <c:ptCount val="1"/>
                <c:pt idx="0">
                  <c:v>Non-resident alien</c:v>
                </c:pt>
              </c:strCache>
            </c:strRef>
          </c:tx>
          <c:spPr>
            <a:gradFill rotWithShape="1">
              <a:gsLst>
                <a:gs pos="0">
                  <a:srgbClr val="FFB885"/>
                </a:gs>
                <a:gs pos="100000">
                  <a:srgbClr val="F28225"/>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'Bachelor''s'!$B$15:$B$22</c:f>
              <c:strCache/>
            </c:strRef>
          </c:cat>
          <c:val>
            <c:numRef>
              <c:f>'Bachelor''s'!$H$15:$H$22</c:f>
              <c:numCache/>
            </c:numRef>
          </c:val>
        </c:ser>
        <c:overlap val="100"/>
        <c:axId val="6688595"/>
        <c:axId val="60197356"/>
      </c:barChart>
      <c:catAx>
        <c:axId val="6688595"/>
        <c:scaling>
          <c:orientation val="minMax"/>
        </c:scaling>
        <c:axPos val="l"/>
        <c:delete val="0"/>
        <c:numFmt formatCode="General" sourceLinked="1"/>
        <c:majorTickMark val="out"/>
        <c:minorTickMark val="none"/>
        <c:tickLblPos val="nextTo"/>
        <c:spPr>
          <a:ln w="3175">
            <a:solidFill>
              <a:srgbClr val="808080"/>
            </a:solidFill>
          </a:ln>
        </c:spPr>
        <c:crossAx val="60197356"/>
        <c:crosses val="autoZero"/>
        <c:auto val="1"/>
        <c:lblOffset val="100"/>
        <c:tickLblSkip val="1"/>
        <c:noMultiLvlLbl val="0"/>
      </c:catAx>
      <c:valAx>
        <c:axId val="60197356"/>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688595"/>
        <c:crossesAt val="1"/>
        <c:crossBetween val="between"/>
        <c:dispUnits/>
      </c:valAx>
      <c:spPr>
        <a:solidFill>
          <a:srgbClr val="FFFFFF"/>
        </a:solidFill>
        <a:ln w="3175">
          <a:noFill/>
        </a:ln>
      </c:spPr>
    </c:plotArea>
    <c:legend>
      <c:legendPos val="r"/>
      <c:layout>
        <c:manualLayout>
          <c:xMode val="edge"/>
          <c:yMode val="edge"/>
          <c:x val="0.8035"/>
          <c:y val="0.2905"/>
          <c:w val="0.1875"/>
          <c:h val="0.393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25"/>
          <c:y val="0.02825"/>
          <c:w val="0.89875"/>
          <c:h val="0.93925"/>
        </c:manualLayout>
      </c:layout>
      <c:barChart>
        <c:barDir val="col"/>
        <c:grouping val="clustered"/>
        <c:varyColors val="0"/>
        <c:ser>
          <c:idx val="0"/>
          <c:order val="0"/>
          <c:tx>
            <c:strRef>
              <c:f>'Bachelor''s'!$C$27</c:f>
              <c:strCache>
                <c:ptCount val="1"/>
                <c:pt idx="0">
                  <c:v>Male</c:v>
                </c:pt>
              </c:strCache>
            </c:strRef>
          </c:tx>
          <c:spPr>
            <a:gradFill rotWithShape="1">
              <a:gsLst>
                <a:gs pos="0">
                  <a:srgbClr val="9BC1FF"/>
                </a:gs>
                <a:gs pos="100000">
                  <a:srgbClr val="3F80CD"/>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'Bachelor''s'!$B$28:$B$35</c:f>
              <c:strCache/>
            </c:strRef>
          </c:cat>
          <c:val>
            <c:numRef>
              <c:f>'Bachelor''s'!$C$28:$C$35</c:f>
              <c:numCache/>
            </c:numRef>
          </c:val>
        </c:ser>
        <c:ser>
          <c:idx val="1"/>
          <c:order val="1"/>
          <c:tx>
            <c:strRef>
              <c:f>'Bachelor''s'!$D$27</c:f>
              <c:strCache>
                <c:ptCount val="1"/>
                <c:pt idx="0">
                  <c:v>Female</c:v>
                </c:pt>
              </c:strCache>
            </c:strRef>
          </c:tx>
          <c:spPr>
            <a:gradFill rotWithShape="1">
              <a:gsLst>
                <a:gs pos="0">
                  <a:srgbClr val="FF9A99"/>
                </a:gs>
                <a:gs pos="100000">
                  <a:srgbClr val="D1403C"/>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'Bachelor''s'!$B$28:$B$35</c:f>
              <c:strCache/>
            </c:strRef>
          </c:cat>
          <c:val>
            <c:numRef>
              <c:f>'Bachelor''s'!$D$28:$D$35</c:f>
              <c:numCache/>
            </c:numRef>
          </c:val>
        </c:ser>
        <c:axId val="4905293"/>
        <c:axId val="44147638"/>
      </c:barChart>
      <c:catAx>
        <c:axId val="4905293"/>
        <c:scaling>
          <c:orientation val="minMax"/>
        </c:scaling>
        <c:axPos val="b"/>
        <c:delete val="0"/>
        <c:numFmt formatCode="General" sourceLinked="1"/>
        <c:majorTickMark val="out"/>
        <c:minorTickMark val="none"/>
        <c:tickLblPos val="nextTo"/>
        <c:spPr>
          <a:ln w="3175">
            <a:solidFill>
              <a:srgbClr val="808080"/>
            </a:solidFill>
          </a:ln>
        </c:spPr>
        <c:crossAx val="44147638"/>
        <c:crosses val="autoZero"/>
        <c:auto val="1"/>
        <c:lblOffset val="100"/>
        <c:tickLblSkip val="1"/>
        <c:noMultiLvlLbl val="0"/>
      </c:catAx>
      <c:valAx>
        <c:axId val="44147638"/>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905293"/>
        <c:crossesAt val="1"/>
        <c:crossBetween val="between"/>
        <c:dispUnits/>
      </c:valAx>
      <c:spPr>
        <a:solidFill>
          <a:srgbClr val="FFFFFF"/>
        </a:solidFill>
        <a:ln w="3175">
          <a:noFill/>
        </a:ln>
      </c:spPr>
    </c:plotArea>
    <c:legend>
      <c:legendPos val="r"/>
      <c:layout>
        <c:manualLayout>
          <c:xMode val="edge"/>
          <c:yMode val="edge"/>
          <c:x val="0.92525"/>
          <c:y val="0.409"/>
          <c:w val="0.06875"/>
          <c:h val="0.141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25"/>
          <c:y val="0.02375"/>
          <c:w val="0.624"/>
          <c:h val="0.949"/>
        </c:manualLayout>
      </c:layout>
      <c:barChart>
        <c:barDir val="col"/>
        <c:grouping val="clustered"/>
        <c:varyColors val="0"/>
        <c:ser>
          <c:idx val="0"/>
          <c:order val="0"/>
          <c:tx>
            <c:strRef>
              <c:f>'Bachelor''s'!$B$41</c:f>
              <c:strCache>
                <c:ptCount val="1"/>
                <c:pt idx="0">
                  <c:v>Visual and performing arts </c:v>
                </c:pt>
              </c:strCache>
            </c:strRef>
          </c:tx>
          <c:spPr>
            <a:gradFill rotWithShape="1">
              <a:gsLst>
                <a:gs pos="0">
                  <a:srgbClr val="A2BFF8"/>
                </a:gs>
                <a:gs pos="100000">
                  <a:srgbClr val="3670B6"/>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'Bachelor''s'!$C$40:$H$40</c:f>
              <c:strCache/>
            </c:strRef>
          </c:cat>
          <c:val>
            <c:numRef>
              <c:f>'Bachelor''s'!$C$41:$H$41</c:f>
              <c:numCache/>
            </c:numRef>
          </c:val>
        </c:ser>
        <c:ser>
          <c:idx val="1"/>
          <c:order val="1"/>
          <c:tx>
            <c:strRef>
              <c:f>'Bachelor''s'!$B$42</c:f>
              <c:strCache>
                <c:ptCount val="1"/>
                <c:pt idx="0">
                  <c:v>English language and literature/letters</c:v>
                </c:pt>
              </c:strCache>
            </c:strRef>
          </c:tx>
          <c:spPr>
            <a:gradFill rotWithShape="1">
              <a:gsLst>
                <a:gs pos="0">
                  <a:srgbClr val="FAA1A0"/>
                </a:gs>
                <a:gs pos="100000">
                  <a:srgbClr val="B93734"/>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'Bachelor''s'!$C$40:$H$40</c:f>
              <c:strCache/>
            </c:strRef>
          </c:cat>
          <c:val>
            <c:numRef>
              <c:f>'Bachelor''s'!$C$42:$H$42</c:f>
              <c:numCache/>
            </c:numRef>
          </c:val>
        </c:ser>
        <c:ser>
          <c:idx val="2"/>
          <c:order val="2"/>
          <c:tx>
            <c:strRef>
              <c:f>'Bachelor''s'!$B$43</c:f>
              <c:strCache>
                <c:ptCount val="1"/>
                <c:pt idx="0">
                  <c:v>Foreign languages, literatures, and linguistics</c:v>
                </c:pt>
              </c:strCache>
            </c:strRef>
          </c:tx>
          <c:spPr>
            <a:gradFill rotWithShape="1">
              <a:gsLst>
                <a:gs pos="0">
                  <a:srgbClr val="D4F4A6"/>
                </a:gs>
                <a:gs pos="100000">
                  <a:srgbClr val="8DB241"/>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'Bachelor''s'!$C$40:$H$40</c:f>
              <c:strCache/>
            </c:strRef>
          </c:cat>
          <c:val>
            <c:numRef>
              <c:f>'Bachelor''s'!$C$43:$H$43</c:f>
              <c:numCache/>
            </c:numRef>
          </c:val>
        </c:ser>
        <c:ser>
          <c:idx val="3"/>
          <c:order val="3"/>
          <c:tx>
            <c:strRef>
              <c:f>'Bachelor''s'!$B$44</c:f>
              <c:strCache>
                <c:ptCount val="1"/>
                <c:pt idx="0">
                  <c:v>History</c:v>
                </c:pt>
              </c:strCache>
            </c:strRef>
          </c:tx>
          <c:spPr>
            <a:gradFill rotWithShape="1">
              <a:gsLst>
                <a:gs pos="0">
                  <a:srgbClr val="C5B3E2"/>
                </a:gs>
                <a:gs pos="100000">
                  <a:srgbClr val="704F9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'Bachelor''s'!$C$40:$H$40</c:f>
              <c:strCache/>
            </c:strRef>
          </c:cat>
          <c:val>
            <c:numRef>
              <c:f>'Bachelor''s'!$C$44:$H$44</c:f>
              <c:numCache/>
            </c:numRef>
          </c:val>
        </c:ser>
        <c:ser>
          <c:idx val="4"/>
          <c:order val="4"/>
          <c:tx>
            <c:strRef>
              <c:f>'Bachelor''s'!$B$45</c:f>
              <c:strCache>
                <c:ptCount val="1"/>
                <c:pt idx="0">
                  <c:v>Philosophy and religious studies</c:v>
                </c:pt>
              </c:strCache>
            </c:strRef>
          </c:tx>
          <c:spPr>
            <a:gradFill rotWithShape="1">
              <a:gsLst>
                <a:gs pos="0">
                  <a:srgbClr val="9DE2FF"/>
                </a:gs>
                <a:gs pos="100000">
                  <a:srgbClr val="31A1C0"/>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'Bachelor''s'!$C$40:$H$40</c:f>
              <c:strCache/>
            </c:strRef>
          </c:cat>
          <c:val>
            <c:numRef>
              <c:f>'Bachelor''s'!$C$45:$H$45</c:f>
              <c:numCache/>
            </c:numRef>
          </c:val>
        </c:ser>
        <c:ser>
          <c:idx val="5"/>
          <c:order val="5"/>
          <c:tx>
            <c:strRef>
              <c:f>'Bachelor''s'!$B$46</c:f>
              <c:strCache>
                <c:ptCount val="1"/>
                <c:pt idx="0">
                  <c:v>Liberal arts and sciences, general studies, and humanities</c:v>
                </c:pt>
              </c:strCache>
            </c:strRef>
          </c:tx>
          <c:spPr>
            <a:gradFill rotWithShape="1">
              <a:gsLst>
                <a:gs pos="0">
                  <a:srgbClr val="FFB885"/>
                </a:gs>
                <a:gs pos="100000">
                  <a:srgbClr val="F28225"/>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'Bachelor''s'!$C$40:$H$40</c:f>
              <c:strCache/>
            </c:strRef>
          </c:cat>
          <c:val>
            <c:numRef>
              <c:f>'Bachelor''s'!$C$46:$H$46</c:f>
              <c:numCache/>
            </c:numRef>
          </c:val>
        </c:ser>
        <c:ser>
          <c:idx val="6"/>
          <c:order val="6"/>
          <c:tx>
            <c:strRef>
              <c:f>'Bachelor''s'!$B$47</c:f>
              <c:strCache>
                <c:ptCount val="1"/>
                <c:pt idx="0">
                  <c:v>Area, ethnic, cultural, gender, and group studies</c:v>
                </c:pt>
              </c:strCache>
            </c:strRef>
          </c:tx>
          <c:spPr>
            <a:gradFill rotWithShape="1">
              <a:gsLst>
                <a:gs pos="0">
                  <a:srgbClr val="B6D1FF"/>
                </a:gs>
                <a:gs pos="100000">
                  <a:srgbClr val="8AA7D8"/>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'Bachelor''s'!$C$40:$H$40</c:f>
              <c:strCache/>
            </c:strRef>
          </c:cat>
          <c:val>
            <c:numRef>
              <c:f>'Bachelor''s'!$C$47:$H$47</c:f>
              <c:numCache/>
            </c:numRef>
          </c:val>
        </c:ser>
        <c:ser>
          <c:idx val="7"/>
          <c:order val="7"/>
          <c:tx>
            <c:strRef>
              <c:f>'Bachelor''s'!$B$48</c:f>
              <c:strCache>
                <c:ptCount val="1"/>
                <c:pt idx="0">
                  <c:v>Communications, journalism, and related programs</c:v>
                </c:pt>
              </c:strCache>
            </c:strRef>
          </c:tx>
          <c:spPr>
            <a:gradFill rotWithShape="1">
              <a:gsLst>
                <a:gs pos="0">
                  <a:srgbClr val="FFB6B4"/>
                </a:gs>
                <a:gs pos="100000">
                  <a:srgbClr val="DA8A89"/>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'Bachelor''s'!$C$40:$H$40</c:f>
              <c:strCache/>
            </c:strRef>
          </c:cat>
          <c:val>
            <c:numRef>
              <c:f>'Bachelor''s'!$C$48:$H$48</c:f>
              <c:numCache/>
            </c:numRef>
          </c:val>
        </c:ser>
        <c:axId val="61784423"/>
        <c:axId val="19188896"/>
      </c:barChart>
      <c:catAx>
        <c:axId val="61784423"/>
        <c:scaling>
          <c:orientation val="minMax"/>
        </c:scaling>
        <c:axPos val="b"/>
        <c:delete val="0"/>
        <c:numFmt formatCode="General" sourceLinked="1"/>
        <c:majorTickMark val="out"/>
        <c:minorTickMark val="none"/>
        <c:tickLblPos val="nextTo"/>
        <c:spPr>
          <a:ln w="3175">
            <a:solidFill>
              <a:srgbClr val="808080"/>
            </a:solidFill>
          </a:ln>
        </c:spPr>
        <c:crossAx val="19188896"/>
        <c:crosses val="autoZero"/>
        <c:auto val="1"/>
        <c:lblOffset val="100"/>
        <c:tickLblSkip val="1"/>
        <c:noMultiLvlLbl val="0"/>
      </c:catAx>
      <c:valAx>
        <c:axId val="19188896"/>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1784423"/>
        <c:crossesAt val="1"/>
        <c:crossBetween val="between"/>
        <c:dispUnits/>
      </c:valAx>
      <c:spPr>
        <a:solidFill>
          <a:srgbClr val="FFFFFF"/>
        </a:solidFill>
        <a:ln w="3175">
          <a:noFill/>
        </a:ln>
      </c:spPr>
    </c:plotArea>
    <c:legend>
      <c:legendPos val="r"/>
      <c:layout>
        <c:manualLayout>
          <c:xMode val="edge"/>
          <c:yMode val="edge"/>
          <c:x val="0.652"/>
          <c:y val="0.0545"/>
          <c:w val="0.3415"/>
          <c:h val="0.816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5"/>
          <c:y val="0.0235"/>
          <c:w val="0.9765"/>
          <c:h val="0.9495"/>
        </c:manualLayout>
      </c:layout>
      <c:barChart>
        <c:barDir val="col"/>
        <c:grouping val="clustered"/>
        <c:varyColors val="0"/>
        <c:ser>
          <c:idx val="0"/>
          <c:order val="0"/>
          <c:spPr>
            <a:gradFill rotWithShape="1">
              <a:gsLst>
                <a:gs pos="0">
                  <a:srgbClr val="9BC1FF"/>
                </a:gs>
                <a:gs pos="100000">
                  <a:srgbClr val="3F80CD"/>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'Bachelor''s'!$B$54:$B$61</c:f>
              <c:strCache/>
            </c:strRef>
          </c:cat>
          <c:val>
            <c:numRef>
              <c:f>'Bachelor''s'!$C$54:$C$61</c:f>
              <c:numCache/>
            </c:numRef>
          </c:val>
        </c:ser>
        <c:axId val="38482337"/>
        <c:axId val="10796714"/>
      </c:barChart>
      <c:catAx>
        <c:axId val="38482337"/>
        <c:scaling>
          <c:orientation val="minMax"/>
        </c:scaling>
        <c:axPos val="b"/>
        <c:delete val="0"/>
        <c:numFmt formatCode="General" sourceLinked="1"/>
        <c:majorTickMark val="out"/>
        <c:minorTickMark val="none"/>
        <c:tickLblPos val="nextTo"/>
        <c:spPr>
          <a:ln w="3175">
            <a:solidFill>
              <a:srgbClr val="808080"/>
            </a:solidFill>
          </a:ln>
        </c:spPr>
        <c:crossAx val="10796714"/>
        <c:crosses val="autoZero"/>
        <c:auto val="1"/>
        <c:lblOffset val="100"/>
        <c:tickLblSkip val="1"/>
        <c:noMultiLvlLbl val="0"/>
      </c:catAx>
      <c:valAx>
        <c:axId val="10796714"/>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8482337"/>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
          <c:y val="0.02575"/>
          <c:w val="0.78275"/>
          <c:h val="0.9445"/>
        </c:manualLayout>
      </c:layout>
      <c:barChart>
        <c:barDir val="bar"/>
        <c:grouping val="percentStacked"/>
        <c:varyColors val="0"/>
        <c:ser>
          <c:idx val="0"/>
          <c:order val="0"/>
          <c:tx>
            <c:strRef>
              <c:f>'Master''s'!$C$14</c:f>
              <c:strCache>
                <c:ptCount val="1"/>
                <c:pt idx="0">
                  <c:v>White</c:v>
                </c:pt>
              </c:strCache>
            </c:strRef>
          </c:tx>
          <c:spPr>
            <a:gradFill rotWithShape="1">
              <a:gsLst>
                <a:gs pos="0">
                  <a:srgbClr val="A2BFF8"/>
                </a:gs>
                <a:gs pos="100000">
                  <a:srgbClr val="3670B6"/>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'Master''s'!$B$15:$B$22</c:f>
              <c:strCache/>
            </c:strRef>
          </c:cat>
          <c:val>
            <c:numRef>
              <c:f>'Master''s'!$C$15:$C$22</c:f>
              <c:numCache/>
            </c:numRef>
          </c:val>
        </c:ser>
        <c:ser>
          <c:idx val="1"/>
          <c:order val="1"/>
          <c:tx>
            <c:strRef>
              <c:f>'Master''s'!$D$14</c:f>
              <c:strCache>
                <c:ptCount val="1"/>
                <c:pt idx="0">
                  <c:v>Black</c:v>
                </c:pt>
              </c:strCache>
            </c:strRef>
          </c:tx>
          <c:spPr>
            <a:gradFill rotWithShape="1">
              <a:gsLst>
                <a:gs pos="0">
                  <a:srgbClr val="FAA1A0"/>
                </a:gs>
                <a:gs pos="100000">
                  <a:srgbClr val="B93734"/>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'Master''s'!$B$15:$B$22</c:f>
              <c:strCache/>
            </c:strRef>
          </c:cat>
          <c:val>
            <c:numRef>
              <c:f>'Master''s'!$D$15:$D$22</c:f>
              <c:numCache/>
            </c:numRef>
          </c:val>
        </c:ser>
        <c:ser>
          <c:idx val="2"/>
          <c:order val="2"/>
          <c:tx>
            <c:strRef>
              <c:f>'Master''s'!$E$14</c:f>
              <c:strCache>
                <c:ptCount val="1"/>
                <c:pt idx="0">
                  <c:v>Hispanic</c:v>
                </c:pt>
              </c:strCache>
            </c:strRef>
          </c:tx>
          <c:spPr>
            <a:gradFill rotWithShape="1">
              <a:gsLst>
                <a:gs pos="0">
                  <a:srgbClr val="D4F4A6"/>
                </a:gs>
                <a:gs pos="100000">
                  <a:srgbClr val="8DB241"/>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'Master''s'!$B$15:$B$22</c:f>
              <c:strCache/>
            </c:strRef>
          </c:cat>
          <c:val>
            <c:numRef>
              <c:f>'Master''s'!$E$15:$E$22</c:f>
              <c:numCache/>
            </c:numRef>
          </c:val>
        </c:ser>
        <c:ser>
          <c:idx val="3"/>
          <c:order val="3"/>
          <c:tx>
            <c:strRef>
              <c:f>'Master''s'!$F$14</c:f>
              <c:strCache>
                <c:ptCount val="1"/>
                <c:pt idx="0">
                  <c:v>Asian/ Pacific Islander</c:v>
                </c:pt>
              </c:strCache>
            </c:strRef>
          </c:tx>
          <c:spPr>
            <a:gradFill rotWithShape="1">
              <a:gsLst>
                <a:gs pos="0">
                  <a:srgbClr val="C5B3E2"/>
                </a:gs>
                <a:gs pos="100000">
                  <a:srgbClr val="704F9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'Master''s'!$B$15:$B$22</c:f>
              <c:strCache/>
            </c:strRef>
          </c:cat>
          <c:val>
            <c:numRef>
              <c:f>'Master''s'!$F$15:$F$22</c:f>
              <c:numCache/>
            </c:numRef>
          </c:val>
        </c:ser>
        <c:ser>
          <c:idx val="4"/>
          <c:order val="4"/>
          <c:tx>
            <c:strRef>
              <c:f>'Master''s'!$G$14</c:f>
              <c:strCache>
                <c:ptCount val="1"/>
                <c:pt idx="0">
                  <c:v>American Indian/ Alaska Native</c:v>
                </c:pt>
              </c:strCache>
            </c:strRef>
          </c:tx>
          <c:spPr>
            <a:gradFill rotWithShape="1">
              <a:gsLst>
                <a:gs pos="0">
                  <a:srgbClr val="9DE2FF"/>
                </a:gs>
                <a:gs pos="100000">
                  <a:srgbClr val="31A1C0"/>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'Master''s'!$B$15:$B$22</c:f>
              <c:strCache/>
            </c:strRef>
          </c:cat>
          <c:val>
            <c:numRef>
              <c:f>'Master''s'!$G$15:$G$22</c:f>
              <c:numCache/>
            </c:numRef>
          </c:val>
        </c:ser>
        <c:ser>
          <c:idx val="5"/>
          <c:order val="5"/>
          <c:tx>
            <c:strRef>
              <c:f>'Master''s'!$H$14</c:f>
              <c:strCache>
                <c:ptCount val="1"/>
                <c:pt idx="0">
                  <c:v>Non-resident alien</c:v>
                </c:pt>
              </c:strCache>
            </c:strRef>
          </c:tx>
          <c:spPr>
            <a:gradFill rotWithShape="1">
              <a:gsLst>
                <a:gs pos="0">
                  <a:srgbClr val="FFB885"/>
                </a:gs>
                <a:gs pos="100000">
                  <a:srgbClr val="F28225"/>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'Master''s'!$B$15:$B$22</c:f>
              <c:strCache/>
            </c:strRef>
          </c:cat>
          <c:val>
            <c:numRef>
              <c:f>'Master''s'!$H$15:$H$22</c:f>
              <c:numCache/>
            </c:numRef>
          </c:val>
        </c:ser>
        <c:overlap val="100"/>
        <c:axId val="30061563"/>
        <c:axId val="2118612"/>
      </c:barChart>
      <c:catAx>
        <c:axId val="30061563"/>
        <c:scaling>
          <c:orientation val="minMax"/>
        </c:scaling>
        <c:axPos val="l"/>
        <c:delete val="0"/>
        <c:numFmt formatCode="General" sourceLinked="1"/>
        <c:majorTickMark val="out"/>
        <c:minorTickMark val="none"/>
        <c:tickLblPos val="nextTo"/>
        <c:spPr>
          <a:ln w="3175">
            <a:solidFill>
              <a:srgbClr val="808080"/>
            </a:solidFill>
          </a:ln>
        </c:spPr>
        <c:crossAx val="2118612"/>
        <c:crosses val="autoZero"/>
        <c:auto val="1"/>
        <c:lblOffset val="100"/>
        <c:tickLblSkip val="1"/>
        <c:noMultiLvlLbl val="0"/>
      </c:catAx>
      <c:valAx>
        <c:axId val="2118612"/>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0061563"/>
        <c:crossesAt val="1"/>
        <c:crossBetween val="between"/>
        <c:dispUnits/>
      </c:valAx>
      <c:spPr>
        <a:solidFill>
          <a:srgbClr val="FFFFFF"/>
        </a:solidFill>
        <a:ln w="3175">
          <a:noFill/>
        </a:ln>
      </c:spPr>
    </c:plotArea>
    <c:legend>
      <c:legendPos val="r"/>
      <c:layout>
        <c:manualLayout>
          <c:xMode val="edge"/>
          <c:yMode val="edge"/>
          <c:x val="0.80275"/>
          <c:y val="0.289"/>
          <c:w val="0.18825"/>
          <c:h val="0.396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 Id="rId3" Type="http://schemas.openxmlformats.org/officeDocument/2006/relationships/chart" Target="/xl/charts/chart11.xml" /><Relationship Id="rId4" Type="http://schemas.openxmlformats.org/officeDocument/2006/relationships/chart" Target="/xl/charts/chart1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3.xml" /><Relationship Id="rId2" Type="http://schemas.openxmlformats.org/officeDocument/2006/relationships/chart" Target="/xl/charts/chart14.xml" /><Relationship Id="rId3" Type="http://schemas.openxmlformats.org/officeDocument/2006/relationships/chart" Target="/xl/charts/chart15.xml" /><Relationship Id="rId4" Type="http://schemas.openxmlformats.org/officeDocument/2006/relationships/chart" Target="/xl/charts/chart1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285750</xdr:colOff>
      <xdr:row>31</xdr:row>
      <xdr:rowOff>47625</xdr:rowOff>
    </xdr:from>
    <xdr:to>
      <xdr:col>14</xdr:col>
      <xdr:colOff>733425</xdr:colOff>
      <xdr:row>49</xdr:row>
      <xdr:rowOff>57150</xdr:rowOff>
    </xdr:to>
    <xdr:graphicFrame>
      <xdr:nvGraphicFramePr>
        <xdr:cNvPr id="1" name="Chart 2"/>
        <xdr:cNvGraphicFramePr/>
      </xdr:nvGraphicFramePr>
      <xdr:xfrm>
        <a:off x="8534400" y="5505450"/>
        <a:ext cx="4638675" cy="2838450"/>
      </xdr:xfrm>
      <a:graphic>
        <a:graphicData uri="http://schemas.openxmlformats.org/drawingml/2006/chart">
          <c:chart xmlns:c="http://schemas.openxmlformats.org/drawingml/2006/chart" r:id="rId1"/>
        </a:graphicData>
      </a:graphic>
    </xdr:graphicFrame>
    <xdr:clientData/>
  </xdr:twoCellAnchor>
  <xdr:twoCellAnchor>
    <xdr:from>
      <xdr:col>9</xdr:col>
      <xdr:colOff>257175</xdr:colOff>
      <xdr:row>8</xdr:row>
      <xdr:rowOff>95250</xdr:rowOff>
    </xdr:from>
    <xdr:to>
      <xdr:col>18</xdr:col>
      <xdr:colOff>47625</xdr:colOff>
      <xdr:row>29</xdr:row>
      <xdr:rowOff>38100</xdr:rowOff>
    </xdr:to>
    <xdr:graphicFrame>
      <xdr:nvGraphicFramePr>
        <xdr:cNvPr id="2" name="Chart 4"/>
        <xdr:cNvGraphicFramePr/>
      </xdr:nvGraphicFramePr>
      <xdr:xfrm>
        <a:off x="8505825" y="1971675"/>
        <a:ext cx="7334250" cy="3219450"/>
      </xdr:xfrm>
      <a:graphic>
        <a:graphicData uri="http://schemas.openxmlformats.org/drawingml/2006/chart">
          <c:chart xmlns:c="http://schemas.openxmlformats.org/drawingml/2006/chart" r:id="rId2"/>
        </a:graphicData>
      </a:graphic>
    </xdr:graphicFrame>
    <xdr:clientData/>
  </xdr:twoCellAnchor>
  <xdr:twoCellAnchor>
    <xdr:from>
      <xdr:col>9</xdr:col>
      <xdr:colOff>228600</xdr:colOff>
      <xdr:row>50</xdr:row>
      <xdr:rowOff>95250</xdr:rowOff>
    </xdr:from>
    <xdr:to>
      <xdr:col>16</xdr:col>
      <xdr:colOff>142875</xdr:colOff>
      <xdr:row>77</xdr:row>
      <xdr:rowOff>38100</xdr:rowOff>
    </xdr:to>
    <xdr:graphicFrame>
      <xdr:nvGraphicFramePr>
        <xdr:cNvPr id="3" name="Chart 6"/>
        <xdr:cNvGraphicFramePr/>
      </xdr:nvGraphicFramePr>
      <xdr:xfrm>
        <a:off x="8477250" y="8543925"/>
        <a:ext cx="5781675" cy="4314825"/>
      </xdr:xfrm>
      <a:graphic>
        <a:graphicData uri="http://schemas.openxmlformats.org/drawingml/2006/chart">
          <c:chart xmlns:c="http://schemas.openxmlformats.org/drawingml/2006/chart" r:id="rId3"/>
        </a:graphicData>
      </a:graphic>
    </xdr:graphicFrame>
    <xdr:clientData/>
  </xdr:twoCellAnchor>
  <xdr:twoCellAnchor>
    <xdr:from>
      <xdr:col>1</xdr:col>
      <xdr:colOff>38100</xdr:colOff>
      <xdr:row>44</xdr:row>
      <xdr:rowOff>57150</xdr:rowOff>
    </xdr:from>
    <xdr:to>
      <xdr:col>6</xdr:col>
      <xdr:colOff>409575</xdr:colOff>
      <xdr:row>62</xdr:row>
      <xdr:rowOff>57150</xdr:rowOff>
    </xdr:to>
    <xdr:graphicFrame>
      <xdr:nvGraphicFramePr>
        <xdr:cNvPr id="4" name="Chart 7"/>
        <xdr:cNvGraphicFramePr/>
      </xdr:nvGraphicFramePr>
      <xdr:xfrm>
        <a:off x="1514475" y="7534275"/>
        <a:ext cx="4629150" cy="2914650"/>
      </xdr:xfrm>
      <a:graphic>
        <a:graphicData uri="http://schemas.openxmlformats.org/drawingml/2006/chart">
          <c:chart xmlns:c="http://schemas.openxmlformats.org/drawingml/2006/chart" r:id="rId4"/>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790575</xdr:colOff>
      <xdr:row>12</xdr:row>
      <xdr:rowOff>104775</xdr:rowOff>
    </xdr:from>
    <xdr:to>
      <xdr:col>20</xdr:col>
      <xdr:colOff>581025</xdr:colOff>
      <xdr:row>35</xdr:row>
      <xdr:rowOff>152400</xdr:rowOff>
    </xdr:to>
    <xdr:graphicFrame>
      <xdr:nvGraphicFramePr>
        <xdr:cNvPr id="1" name="Chart 3"/>
        <xdr:cNvGraphicFramePr/>
      </xdr:nvGraphicFramePr>
      <xdr:xfrm>
        <a:off x="8229600" y="2581275"/>
        <a:ext cx="9906000" cy="3600450"/>
      </xdr:xfrm>
      <a:graphic>
        <a:graphicData uri="http://schemas.openxmlformats.org/drawingml/2006/chart">
          <c:chart xmlns:c="http://schemas.openxmlformats.org/drawingml/2006/chart" r:id="rId1"/>
        </a:graphicData>
      </a:graphic>
    </xdr:graphicFrame>
    <xdr:clientData/>
  </xdr:twoCellAnchor>
  <xdr:twoCellAnchor>
    <xdr:from>
      <xdr:col>8</xdr:col>
      <xdr:colOff>828675</xdr:colOff>
      <xdr:row>38</xdr:row>
      <xdr:rowOff>9525</xdr:rowOff>
    </xdr:from>
    <xdr:to>
      <xdr:col>19</xdr:col>
      <xdr:colOff>247650</xdr:colOff>
      <xdr:row>59</xdr:row>
      <xdr:rowOff>38100</xdr:rowOff>
    </xdr:to>
    <xdr:graphicFrame>
      <xdr:nvGraphicFramePr>
        <xdr:cNvPr id="2" name="Chart 4"/>
        <xdr:cNvGraphicFramePr/>
      </xdr:nvGraphicFramePr>
      <xdr:xfrm>
        <a:off x="8267700" y="6524625"/>
        <a:ext cx="8696325" cy="3276600"/>
      </xdr:xfrm>
      <a:graphic>
        <a:graphicData uri="http://schemas.openxmlformats.org/drawingml/2006/chart">
          <c:chart xmlns:c="http://schemas.openxmlformats.org/drawingml/2006/chart" r:id="rId2"/>
        </a:graphicData>
      </a:graphic>
    </xdr:graphicFrame>
    <xdr:clientData/>
  </xdr:twoCellAnchor>
  <xdr:twoCellAnchor>
    <xdr:from>
      <xdr:col>10</xdr:col>
      <xdr:colOff>9525</xdr:colOff>
      <xdr:row>61</xdr:row>
      <xdr:rowOff>28575</xdr:rowOff>
    </xdr:from>
    <xdr:to>
      <xdr:col>19</xdr:col>
      <xdr:colOff>371475</xdr:colOff>
      <xdr:row>86</xdr:row>
      <xdr:rowOff>38100</xdr:rowOff>
    </xdr:to>
    <xdr:graphicFrame>
      <xdr:nvGraphicFramePr>
        <xdr:cNvPr id="3" name="Chart 5"/>
        <xdr:cNvGraphicFramePr/>
      </xdr:nvGraphicFramePr>
      <xdr:xfrm>
        <a:off x="9124950" y="10096500"/>
        <a:ext cx="7962900" cy="405765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61</xdr:row>
      <xdr:rowOff>0</xdr:rowOff>
    </xdr:from>
    <xdr:to>
      <xdr:col>9</xdr:col>
      <xdr:colOff>266700</xdr:colOff>
      <xdr:row>86</xdr:row>
      <xdr:rowOff>57150</xdr:rowOff>
    </xdr:to>
    <xdr:graphicFrame>
      <xdr:nvGraphicFramePr>
        <xdr:cNvPr id="4" name="Chart 6"/>
        <xdr:cNvGraphicFramePr/>
      </xdr:nvGraphicFramePr>
      <xdr:xfrm>
        <a:off x="0" y="10067925"/>
        <a:ext cx="8543925" cy="4105275"/>
      </xdr:xfrm>
      <a:graphic>
        <a:graphicData uri="http://schemas.openxmlformats.org/drawingml/2006/chart">
          <c:chart xmlns:c="http://schemas.openxmlformats.org/drawingml/2006/chart" r:id="rId4"/>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800100</xdr:colOff>
      <xdr:row>13</xdr:row>
      <xdr:rowOff>0</xdr:rowOff>
    </xdr:from>
    <xdr:to>
      <xdr:col>20</xdr:col>
      <xdr:colOff>552450</xdr:colOff>
      <xdr:row>36</xdr:row>
      <xdr:rowOff>9525</xdr:rowOff>
    </xdr:to>
    <xdr:graphicFrame>
      <xdr:nvGraphicFramePr>
        <xdr:cNvPr id="1" name="Chart 1"/>
        <xdr:cNvGraphicFramePr/>
      </xdr:nvGraphicFramePr>
      <xdr:xfrm>
        <a:off x="8239125" y="2828925"/>
        <a:ext cx="9867900" cy="3562350"/>
      </xdr:xfrm>
      <a:graphic>
        <a:graphicData uri="http://schemas.openxmlformats.org/drawingml/2006/chart">
          <c:chart xmlns:c="http://schemas.openxmlformats.org/drawingml/2006/chart" r:id="rId1"/>
        </a:graphicData>
      </a:graphic>
    </xdr:graphicFrame>
    <xdr:clientData/>
  </xdr:twoCellAnchor>
  <xdr:twoCellAnchor>
    <xdr:from>
      <xdr:col>9</xdr:col>
      <xdr:colOff>9525</xdr:colOff>
      <xdr:row>37</xdr:row>
      <xdr:rowOff>152400</xdr:rowOff>
    </xdr:from>
    <xdr:to>
      <xdr:col>19</xdr:col>
      <xdr:colOff>209550</xdr:colOff>
      <xdr:row>59</xdr:row>
      <xdr:rowOff>47625</xdr:rowOff>
    </xdr:to>
    <xdr:graphicFrame>
      <xdr:nvGraphicFramePr>
        <xdr:cNvPr id="2" name="Chart 2"/>
        <xdr:cNvGraphicFramePr/>
      </xdr:nvGraphicFramePr>
      <xdr:xfrm>
        <a:off x="8286750" y="6696075"/>
        <a:ext cx="8639175" cy="3305175"/>
      </xdr:xfrm>
      <a:graphic>
        <a:graphicData uri="http://schemas.openxmlformats.org/drawingml/2006/chart">
          <c:chart xmlns:c="http://schemas.openxmlformats.org/drawingml/2006/chart" r:id="rId2"/>
        </a:graphicData>
      </a:graphic>
    </xdr:graphicFrame>
    <xdr:clientData/>
  </xdr:twoCellAnchor>
  <xdr:twoCellAnchor>
    <xdr:from>
      <xdr:col>10</xdr:col>
      <xdr:colOff>0</xdr:colOff>
      <xdr:row>61</xdr:row>
      <xdr:rowOff>38100</xdr:rowOff>
    </xdr:from>
    <xdr:to>
      <xdr:col>19</xdr:col>
      <xdr:colOff>504825</xdr:colOff>
      <xdr:row>86</xdr:row>
      <xdr:rowOff>9525</xdr:rowOff>
    </xdr:to>
    <xdr:graphicFrame>
      <xdr:nvGraphicFramePr>
        <xdr:cNvPr id="3" name="Chart 3"/>
        <xdr:cNvGraphicFramePr/>
      </xdr:nvGraphicFramePr>
      <xdr:xfrm>
        <a:off x="9115425" y="10296525"/>
        <a:ext cx="8105775" cy="401955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61</xdr:row>
      <xdr:rowOff>28575</xdr:rowOff>
    </xdr:from>
    <xdr:to>
      <xdr:col>9</xdr:col>
      <xdr:colOff>190500</xdr:colOff>
      <xdr:row>85</xdr:row>
      <xdr:rowOff>123825</xdr:rowOff>
    </xdr:to>
    <xdr:graphicFrame>
      <xdr:nvGraphicFramePr>
        <xdr:cNvPr id="4" name="Chart 4"/>
        <xdr:cNvGraphicFramePr/>
      </xdr:nvGraphicFramePr>
      <xdr:xfrm>
        <a:off x="0" y="10287000"/>
        <a:ext cx="8467725" cy="3981450"/>
      </xdr:xfrm>
      <a:graphic>
        <a:graphicData uri="http://schemas.openxmlformats.org/drawingml/2006/chart">
          <c:chart xmlns:c="http://schemas.openxmlformats.org/drawingml/2006/chart" r:id="rId4"/>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800100</xdr:colOff>
      <xdr:row>13</xdr:row>
      <xdr:rowOff>9525</xdr:rowOff>
    </xdr:from>
    <xdr:to>
      <xdr:col>20</xdr:col>
      <xdr:colOff>609600</xdr:colOff>
      <xdr:row>36</xdr:row>
      <xdr:rowOff>57150</xdr:rowOff>
    </xdr:to>
    <xdr:graphicFrame>
      <xdr:nvGraphicFramePr>
        <xdr:cNvPr id="1" name="Chart 3"/>
        <xdr:cNvGraphicFramePr/>
      </xdr:nvGraphicFramePr>
      <xdr:xfrm>
        <a:off x="8239125" y="2838450"/>
        <a:ext cx="9925050" cy="3600450"/>
      </xdr:xfrm>
      <a:graphic>
        <a:graphicData uri="http://schemas.openxmlformats.org/drawingml/2006/chart">
          <c:chart xmlns:c="http://schemas.openxmlformats.org/drawingml/2006/chart" r:id="rId1"/>
        </a:graphicData>
      </a:graphic>
    </xdr:graphicFrame>
    <xdr:clientData/>
  </xdr:twoCellAnchor>
  <xdr:twoCellAnchor>
    <xdr:from>
      <xdr:col>9</xdr:col>
      <xdr:colOff>0</xdr:colOff>
      <xdr:row>38</xdr:row>
      <xdr:rowOff>152400</xdr:rowOff>
    </xdr:from>
    <xdr:to>
      <xdr:col>19</xdr:col>
      <xdr:colOff>190500</xdr:colOff>
      <xdr:row>59</xdr:row>
      <xdr:rowOff>142875</xdr:rowOff>
    </xdr:to>
    <xdr:graphicFrame>
      <xdr:nvGraphicFramePr>
        <xdr:cNvPr id="2" name="Chart 4"/>
        <xdr:cNvGraphicFramePr/>
      </xdr:nvGraphicFramePr>
      <xdr:xfrm>
        <a:off x="8277225" y="6858000"/>
        <a:ext cx="8629650" cy="3238500"/>
      </xdr:xfrm>
      <a:graphic>
        <a:graphicData uri="http://schemas.openxmlformats.org/drawingml/2006/chart">
          <c:chart xmlns:c="http://schemas.openxmlformats.org/drawingml/2006/chart" r:id="rId2"/>
        </a:graphicData>
      </a:graphic>
    </xdr:graphicFrame>
    <xdr:clientData/>
  </xdr:twoCellAnchor>
  <xdr:twoCellAnchor>
    <xdr:from>
      <xdr:col>9</xdr:col>
      <xdr:colOff>809625</xdr:colOff>
      <xdr:row>61</xdr:row>
      <xdr:rowOff>38100</xdr:rowOff>
    </xdr:from>
    <xdr:to>
      <xdr:col>19</xdr:col>
      <xdr:colOff>504825</xdr:colOff>
      <xdr:row>86</xdr:row>
      <xdr:rowOff>0</xdr:rowOff>
    </xdr:to>
    <xdr:graphicFrame>
      <xdr:nvGraphicFramePr>
        <xdr:cNvPr id="3" name="Chart 5"/>
        <xdr:cNvGraphicFramePr/>
      </xdr:nvGraphicFramePr>
      <xdr:xfrm>
        <a:off x="9086850" y="10296525"/>
        <a:ext cx="8134350" cy="401002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61</xdr:row>
      <xdr:rowOff>0</xdr:rowOff>
    </xdr:from>
    <xdr:to>
      <xdr:col>9</xdr:col>
      <xdr:colOff>361950</xdr:colOff>
      <xdr:row>86</xdr:row>
      <xdr:rowOff>0</xdr:rowOff>
    </xdr:to>
    <xdr:graphicFrame>
      <xdr:nvGraphicFramePr>
        <xdr:cNvPr id="4" name="Chart 6"/>
        <xdr:cNvGraphicFramePr/>
      </xdr:nvGraphicFramePr>
      <xdr:xfrm>
        <a:off x="0" y="10258425"/>
        <a:ext cx="8639175" cy="4048125"/>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dimension ref="A1:Z97"/>
  <sheetViews>
    <sheetView zoomScalePageLayoutView="0" workbookViewId="0" topLeftCell="A1">
      <pane ySplit="2140" topLeftCell="BM1" activePane="bottomLeft" state="split"/>
      <selection pane="topLeft" activeCell="A1" sqref="A1"/>
      <selection pane="bottomLeft" activeCell="M28" sqref="M28"/>
    </sheetView>
  </sheetViews>
  <sheetFormatPr defaultColWidth="9.625" defaultRowHeight="12" customHeight="1"/>
  <cols>
    <col min="1" max="1" width="26.125" style="3" customWidth="1"/>
    <col min="2" max="2" width="3.625" style="3" customWidth="1"/>
    <col min="3" max="3" width="5.625" style="3" customWidth="1"/>
    <col min="4" max="4" width="3.625" style="3" customWidth="1"/>
    <col min="5" max="5" width="5.875" style="3" customWidth="1"/>
    <col min="6" max="6" width="6.00390625" style="3" customWidth="1"/>
    <col min="7" max="7" width="4.625" style="4" customWidth="1"/>
    <col min="8" max="8" width="6.625" style="3" customWidth="1"/>
    <col min="9" max="9" width="4.625" style="4" customWidth="1"/>
    <col min="10" max="10" width="6.625" style="3" customWidth="1"/>
    <col min="11" max="11" width="4.125" style="3" customWidth="1"/>
    <col min="12" max="12" width="6.625" style="3" customWidth="1"/>
    <col min="13" max="13" width="4.00390625" style="4" customWidth="1"/>
    <col min="14" max="14" width="6.625" style="3" customWidth="1"/>
    <col min="15" max="15" width="4.125" style="4" customWidth="1"/>
    <col min="16" max="16" width="6.625" style="3" customWidth="1"/>
    <col min="17" max="17" width="4.625" style="4" customWidth="1"/>
    <col min="18" max="18" width="6.625" style="3" customWidth="1"/>
    <col min="19" max="19" width="4.625" style="4" customWidth="1"/>
    <col min="20" max="20" width="6.625" style="3" customWidth="1"/>
    <col min="21" max="21" width="4.625" style="4" customWidth="1"/>
    <col min="22" max="22" width="6.625" style="3" customWidth="1"/>
    <col min="23" max="23" width="4.625" style="4" customWidth="1"/>
    <col min="24" max="24" width="6.625" style="3" customWidth="1"/>
    <col min="25" max="25" width="3.625" style="4" customWidth="1"/>
    <col min="26" max="26" width="6.625" style="3" customWidth="1"/>
    <col min="27" max="27" width="9.625" style="3" customWidth="1"/>
    <col min="28" max="82" width="9.625" style="8" customWidth="1"/>
    <col min="83" max="16384" width="9.625" style="3" customWidth="1"/>
  </cols>
  <sheetData>
    <row r="1" spans="1:26" ht="29.25" customHeight="1">
      <c r="A1" s="84" t="s">
        <v>151</v>
      </c>
      <c r="B1" s="84"/>
      <c r="C1" s="84"/>
      <c r="D1" s="84"/>
      <c r="E1" s="84"/>
      <c r="F1" s="84"/>
      <c r="G1" s="84"/>
      <c r="H1" s="84"/>
      <c r="I1" s="84"/>
      <c r="J1" s="84"/>
      <c r="K1" s="84"/>
      <c r="L1" s="84"/>
      <c r="M1" s="84"/>
      <c r="N1" s="84"/>
      <c r="O1" s="84"/>
      <c r="P1" s="84"/>
      <c r="Q1" s="84"/>
      <c r="R1" s="84"/>
      <c r="S1" s="84"/>
      <c r="T1" s="84"/>
      <c r="U1" s="84"/>
      <c r="V1" s="84"/>
      <c r="W1" s="84"/>
      <c r="X1" s="84"/>
      <c r="Y1" s="84"/>
      <c r="Z1" s="84"/>
    </row>
    <row r="2" spans="1:26" ht="12" customHeight="1">
      <c r="A2" s="107" t="s">
        <v>60</v>
      </c>
      <c r="B2" s="87" t="s">
        <v>176</v>
      </c>
      <c r="C2" s="88"/>
      <c r="D2" s="88"/>
      <c r="E2" s="89"/>
      <c r="F2" s="96" t="s">
        <v>57</v>
      </c>
      <c r="G2" s="97"/>
      <c r="H2" s="97"/>
      <c r="I2" s="97"/>
      <c r="J2" s="97"/>
      <c r="K2" s="97"/>
      <c r="L2" s="97"/>
      <c r="M2" s="97"/>
      <c r="N2" s="97"/>
      <c r="O2" s="97"/>
      <c r="P2" s="97"/>
      <c r="Q2" s="97"/>
      <c r="R2" s="97"/>
      <c r="S2" s="97"/>
      <c r="T2" s="97"/>
      <c r="U2" s="97"/>
      <c r="V2" s="97"/>
      <c r="W2" s="97"/>
      <c r="X2" s="97"/>
      <c r="Y2" s="97"/>
      <c r="Z2" s="97"/>
    </row>
    <row r="3" spans="1:26" ht="12" customHeight="1">
      <c r="A3" s="108"/>
      <c r="B3" s="90"/>
      <c r="C3" s="91"/>
      <c r="D3" s="91"/>
      <c r="E3" s="92"/>
      <c r="F3" s="119" t="s">
        <v>174</v>
      </c>
      <c r="G3" s="115" t="s">
        <v>177</v>
      </c>
      <c r="H3" s="116"/>
      <c r="I3" s="116"/>
      <c r="J3" s="116"/>
      <c r="K3" s="115" t="s">
        <v>178</v>
      </c>
      <c r="L3" s="116"/>
      <c r="M3" s="116"/>
      <c r="N3" s="116"/>
      <c r="O3" s="115" t="s">
        <v>61</v>
      </c>
      <c r="P3" s="116"/>
      <c r="Q3" s="116"/>
      <c r="R3" s="116"/>
      <c r="S3" s="115" t="s">
        <v>59</v>
      </c>
      <c r="T3" s="116"/>
      <c r="U3" s="116"/>
      <c r="V3" s="116"/>
      <c r="W3" s="101" t="s">
        <v>122</v>
      </c>
      <c r="X3" s="102"/>
      <c r="Y3" s="102"/>
      <c r="Z3" s="103"/>
    </row>
    <row r="4" spans="1:26" ht="15" customHeight="1">
      <c r="A4" s="108"/>
      <c r="B4" s="93"/>
      <c r="C4" s="94"/>
      <c r="D4" s="94"/>
      <c r="E4" s="95"/>
      <c r="F4" s="120"/>
      <c r="G4" s="104"/>
      <c r="H4" s="104"/>
      <c r="I4" s="104"/>
      <c r="J4" s="104"/>
      <c r="K4" s="104"/>
      <c r="L4" s="104"/>
      <c r="M4" s="104"/>
      <c r="N4" s="104"/>
      <c r="O4" s="104"/>
      <c r="P4" s="104"/>
      <c r="Q4" s="104"/>
      <c r="R4" s="104"/>
      <c r="S4" s="104"/>
      <c r="T4" s="104"/>
      <c r="U4" s="104"/>
      <c r="V4" s="104"/>
      <c r="W4" s="104"/>
      <c r="X4" s="104"/>
      <c r="Y4" s="104"/>
      <c r="Z4" s="93"/>
    </row>
    <row r="5" spans="1:26" ht="26.25" customHeight="1">
      <c r="A5" s="109"/>
      <c r="B5" s="110" t="s">
        <v>152</v>
      </c>
      <c r="C5" s="111"/>
      <c r="D5" s="114" t="s">
        <v>153</v>
      </c>
      <c r="E5" s="100"/>
      <c r="F5" s="121"/>
      <c r="G5" s="112" t="s">
        <v>62</v>
      </c>
      <c r="H5" s="100"/>
      <c r="I5" s="112" t="s">
        <v>63</v>
      </c>
      <c r="J5" s="100"/>
      <c r="K5" s="112" t="s">
        <v>62</v>
      </c>
      <c r="L5" s="113"/>
      <c r="M5" s="112" t="s">
        <v>63</v>
      </c>
      <c r="N5" s="100"/>
      <c r="O5" s="99" t="s">
        <v>62</v>
      </c>
      <c r="P5" s="113"/>
      <c r="Q5" s="112" t="s">
        <v>63</v>
      </c>
      <c r="R5" s="100"/>
      <c r="S5" s="99" t="s">
        <v>62</v>
      </c>
      <c r="T5" s="113"/>
      <c r="U5" s="112" t="s">
        <v>63</v>
      </c>
      <c r="V5" s="100"/>
      <c r="W5" s="99" t="s">
        <v>62</v>
      </c>
      <c r="X5" s="100"/>
      <c r="Y5" s="112" t="s">
        <v>63</v>
      </c>
      <c r="Z5" s="113"/>
    </row>
    <row r="6" spans="1:26" ht="12" customHeight="1">
      <c r="A6" s="21">
        <v>1</v>
      </c>
      <c r="B6" s="117">
        <v>2</v>
      </c>
      <c r="C6" s="118"/>
      <c r="D6" s="117">
        <v>3</v>
      </c>
      <c r="E6" s="118"/>
      <c r="F6" s="22">
        <v>4</v>
      </c>
      <c r="G6" s="117">
        <v>5</v>
      </c>
      <c r="H6" s="118"/>
      <c r="I6" s="117">
        <v>6</v>
      </c>
      <c r="J6" s="118"/>
      <c r="K6" s="117">
        <v>7</v>
      </c>
      <c r="L6" s="118"/>
      <c r="M6" s="23"/>
      <c r="N6" s="24">
        <v>8</v>
      </c>
      <c r="O6" s="117">
        <v>9</v>
      </c>
      <c r="P6" s="118"/>
      <c r="Q6" s="117">
        <v>10</v>
      </c>
      <c r="R6" s="118"/>
      <c r="S6" s="117">
        <v>11</v>
      </c>
      <c r="T6" s="118"/>
      <c r="U6" s="117">
        <v>12</v>
      </c>
      <c r="V6" s="118"/>
      <c r="W6" s="117">
        <v>13</v>
      </c>
      <c r="X6" s="118"/>
      <c r="Y6" s="117">
        <v>14</v>
      </c>
      <c r="Z6" s="122"/>
    </row>
    <row r="7" spans="1:26" ht="12" customHeight="1">
      <c r="A7" s="25" t="s">
        <v>172</v>
      </c>
      <c r="B7" s="26"/>
      <c r="C7" s="27"/>
      <c r="D7" s="28"/>
      <c r="E7" s="28"/>
      <c r="F7" s="29"/>
      <c r="G7" s="30"/>
      <c r="H7" s="28"/>
      <c r="I7" s="31"/>
      <c r="J7" s="27"/>
      <c r="K7" s="28"/>
      <c r="L7" s="28"/>
      <c r="M7" s="31"/>
      <c r="N7" s="27"/>
      <c r="O7" s="30"/>
      <c r="P7" s="28"/>
      <c r="Q7" s="31"/>
      <c r="R7" s="27"/>
      <c r="S7" s="30"/>
      <c r="T7" s="28"/>
      <c r="U7" s="31"/>
      <c r="V7" s="27"/>
      <c r="W7" s="30"/>
      <c r="X7" s="28"/>
      <c r="Y7" s="31"/>
      <c r="Z7" s="32"/>
    </row>
    <row r="8" spans="1:26" ht="12" customHeight="1">
      <c r="A8" s="25" t="s">
        <v>119</v>
      </c>
      <c r="B8" s="33">
        <v>560.411</v>
      </c>
      <c r="C8" s="15">
        <v>4.785984</v>
      </c>
      <c r="D8" s="33">
        <v>681.8261</v>
      </c>
      <c r="E8" s="34" t="s">
        <v>175</v>
      </c>
      <c r="F8" s="35">
        <v>100.00000000000006</v>
      </c>
      <c r="G8" s="36">
        <v>49.637466210225725</v>
      </c>
      <c r="H8" s="16">
        <v>0.3859812582840493</v>
      </c>
      <c r="I8" s="36">
        <v>30.693647544439923</v>
      </c>
      <c r="J8" s="16">
        <v>0.35924739495128755</v>
      </c>
      <c r="K8" s="36">
        <v>2.8626947545715833</v>
      </c>
      <c r="L8" s="16">
        <v>0.1517332792214426</v>
      </c>
      <c r="M8" s="36">
        <v>2.7195497502955663</v>
      </c>
      <c r="N8" s="16">
        <v>0.12796596805913193</v>
      </c>
      <c r="O8" s="36">
        <v>1.967187821058772</v>
      </c>
      <c r="P8" s="16">
        <v>0.08851740041791663</v>
      </c>
      <c r="Q8" s="36">
        <v>1.5227783154678303</v>
      </c>
      <c r="R8" s="16">
        <v>0.0826092422117912</v>
      </c>
      <c r="S8" s="36">
        <v>6.342981003513951</v>
      </c>
      <c r="T8" s="16">
        <v>0.14704919436348188</v>
      </c>
      <c r="U8" s="36">
        <v>2.7938062212637518</v>
      </c>
      <c r="V8" s="16">
        <v>0.15077777020378952</v>
      </c>
      <c r="W8" s="36">
        <v>0.847958152379324</v>
      </c>
      <c r="X8" s="16">
        <v>0.08408817865827412</v>
      </c>
      <c r="Y8" s="36">
        <v>0.6119302267836333</v>
      </c>
      <c r="Z8" s="20">
        <v>0.07306644192397968</v>
      </c>
    </row>
    <row r="9" spans="1:26" ht="12" customHeight="1">
      <c r="A9" s="37" t="s">
        <v>64</v>
      </c>
      <c r="B9" s="38"/>
      <c r="C9" s="39"/>
      <c r="D9" s="38"/>
      <c r="E9" s="39"/>
      <c r="F9" s="40"/>
      <c r="G9" s="31"/>
      <c r="H9" s="9"/>
      <c r="I9" s="31"/>
      <c r="J9" s="9"/>
      <c r="K9" s="31"/>
      <c r="L9" s="9"/>
      <c r="M9" s="31"/>
      <c r="N9" s="9"/>
      <c r="O9" s="31"/>
      <c r="P9" s="9"/>
      <c r="Q9" s="31"/>
      <c r="R9" s="9"/>
      <c r="S9" s="31"/>
      <c r="T9" s="9"/>
      <c r="U9" s="31"/>
      <c r="V9" s="9"/>
      <c r="W9" s="31"/>
      <c r="X9" s="9"/>
      <c r="Y9" s="31"/>
      <c r="Z9" s="18"/>
    </row>
    <row r="10" spans="1:26" ht="12" customHeight="1">
      <c r="A10" s="37" t="s">
        <v>65</v>
      </c>
      <c r="B10" s="41">
        <v>10.47</v>
      </c>
      <c r="C10" s="10">
        <v>0.4173775</v>
      </c>
      <c r="D10" s="41">
        <v>16.9004</v>
      </c>
      <c r="E10" s="10">
        <v>0.8043813497794542</v>
      </c>
      <c r="F10" s="42">
        <v>100</v>
      </c>
      <c r="G10" s="43">
        <v>58.87316276537841</v>
      </c>
      <c r="H10" s="9">
        <v>3.0292348412682104</v>
      </c>
      <c r="I10" s="43">
        <v>28.917658753638968</v>
      </c>
      <c r="J10" s="9">
        <v>2.7196361120665244</v>
      </c>
      <c r="K10" s="43" t="s">
        <v>121</v>
      </c>
      <c r="L10" s="9" t="s">
        <v>118</v>
      </c>
      <c r="M10" s="43">
        <v>1.7638635771934381</v>
      </c>
      <c r="N10" s="9">
        <v>0.7300437574397926</v>
      </c>
      <c r="O10" s="43">
        <v>1.1970130884476102</v>
      </c>
      <c r="P10" s="9">
        <v>0.46419267675000997</v>
      </c>
      <c r="Q10" s="43">
        <v>1.3260041182457212</v>
      </c>
      <c r="R10" s="9">
        <v>0.5156922600434601</v>
      </c>
      <c r="S10" s="43">
        <v>3.5797969278833617</v>
      </c>
      <c r="T10" s="9">
        <v>1.1256710500971687</v>
      </c>
      <c r="U10" s="43">
        <v>2.7940167096636745</v>
      </c>
      <c r="V10" s="9">
        <v>0.8596757020207022</v>
      </c>
      <c r="W10" s="43" t="s">
        <v>121</v>
      </c>
      <c r="X10" s="9" t="s">
        <v>118</v>
      </c>
      <c r="Y10" s="43">
        <v>0.6023526070388864</v>
      </c>
      <c r="Z10" s="18">
        <v>0.34843341671137973</v>
      </c>
    </row>
    <row r="11" spans="1:26" ht="12" customHeight="1">
      <c r="A11" s="37" t="s">
        <v>66</v>
      </c>
      <c r="B11" s="41">
        <v>38.683</v>
      </c>
      <c r="C11" s="10">
        <v>1.1201415</v>
      </c>
      <c r="D11" s="41">
        <v>43.1652</v>
      </c>
      <c r="E11" s="10">
        <v>1.400076147475611</v>
      </c>
      <c r="F11" s="42">
        <v>100.0000000000001</v>
      </c>
      <c r="G11" s="43">
        <v>53.24821847228797</v>
      </c>
      <c r="H11" s="9">
        <v>1.4878853928038895</v>
      </c>
      <c r="I11" s="43">
        <v>26.20814915719145</v>
      </c>
      <c r="J11" s="9">
        <v>1.7073040504489183</v>
      </c>
      <c r="K11" s="43">
        <v>2.5071122107623744</v>
      </c>
      <c r="L11" s="9">
        <v>0.7337685092292253</v>
      </c>
      <c r="M11" s="43">
        <v>1.9721905609148112</v>
      </c>
      <c r="N11" s="9">
        <v>0.43581349730163466</v>
      </c>
      <c r="O11" s="43">
        <v>1.7975128112460965</v>
      </c>
      <c r="P11" s="9">
        <v>0.47895536335293226</v>
      </c>
      <c r="Q11" s="43">
        <v>0.4948430680270219</v>
      </c>
      <c r="R11" s="9">
        <v>0.16367032324637137</v>
      </c>
      <c r="S11" s="43">
        <v>9.654768192896134</v>
      </c>
      <c r="T11" s="9">
        <v>1.0613310986748505</v>
      </c>
      <c r="U11" s="43">
        <v>2.497382150436</v>
      </c>
      <c r="V11" s="9">
        <v>0.4625468877731536</v>
      </c>
      <c r="W11" s="43">
        <v>1.2549461139992402</v>
      </c>
      <c r="X11" s="9">
        <v>0.3467873967262097</v>
      </c>
      <c r="Y11" s="43">
        <v>0.36487726223902595</v>
      </c>
      <c r="Z11" s="18">
        <v>0.16939432669110624</v>
      </c>
    </row>
    <row r="12" spans="1:26" ht="12" customHeight="1">
      <c r="A12" s="37" t="s">
        <v>67</v>
      </c>
      <c r="B12" s="41">
        <v>10.221</v>
      </c>
      <c r="C12" s="11">
        <v>1.0251154</v>
      </c>
      <c r="D12" s="41">
        <v>15.8798</v>
      </c>
      <c r="E12" s="10">
        <v>1.4258337826945362</v>
      </c>
      <c r="F12" s="42">
        <v>100</v>
      </c>
      <c r="G12" s="43">
        <v>48.13599667502108</v>
      </c>
      <c r="H12" s="9">
        <v>3.3882322731678216</v>
      </c>
      <c r="I12" s="43">
        <v>38.691923072079</v>
      </c>
      <c r="J12" s="9">
        <v>3.3046592865144064</v>
      </c>
      <c r="K12" s="43">
        <v>2.043476618093427</v>
      </c>
      <c r="L12" s="9">
        <v>0.7256466776740991</v>
      </c>
      <c r="M12" s="43">
        <v>3.2500409325054465</v>
      </c>
      <c r="N12" s="9">
        <v>0.9422064333110152</v>
      </c>
      <c r="O12" s="43">
        <v>1.9194196400458443</v>
      </c>
      <c r="P12" s="9">
        <v>0.5828203054888591</v>
      </c>
      <c r="Q12" s="43">
        <v>1.450899885388985</v>
      </c>
      <c r="R12" s="9">
        <v>0.5893358265520399</v>
      </c>
      <c r="S12" s="43">
        <v>1.8570762855955363</v>
      </c>
      <c r="T12" s="9">
        <v>0.8687689575600407</v>
      </c>
      <c r="U12" s="43">
        <v>0.6215443519439792</v>
      </c>
      <c r="V12" s="9">
        <v>0.388343905016785</v>
      </c>
      <c r="W12" s="43">
        <v>1.0825073363644377</v>
      </c>
      <c r="X12" s="9">
        <v>0.7735747319013366</v>
      </c>
      <c r="Y12" s="43">
        <v>0.9471152029622539</v>
      </c>
      <c r="Z12" s="18">
        <v>0.6365703799160141</v>
      </c>
    </row>
    <row r="13" spans="1:26" ht="12" customHeight="1">
      <c r="A13" s="37" t="s">
        <v>68</v>
      </c>
      <c r="B13" s="41">
        <v>39.913</v>
      </c>
      <c r="C13" s="10">
        <v>1.44922</v>
      </c>
      <c r="D13" s="41">
        <v>50.8898</v>
      </c>
      <c r="E13" s="10">
        <v>1.8850842405916424</v>
      </c>
      <c r="F13" s="42">
        <v>99.99999999999996</v>
      </c>
      <c r="G13" s="43">
        <v>32.52439585142796</v>
      </c>
      <c r="H13" s="9">
        <v>1.4851041795915154</v>
      </c>
      <c r="I13" s="43">
        <v>47.98525441247559</v>
      </c>
      <c r="J13" s="9">
        <v>1.6350762171223716</v>
      </c>
      <c r="K13" s="43">
        <v>2.9630692201580646</v>
      </c>
      <c r="L13" s="9">
        <v>0.596557724201272</v>
      </c>
      <c r="M13" s="43">
        <v>4.860895503617615</v>
      </c>
      <c r="N13" s="9">
        <v>0.6400006608627333</v>
      </c>
      <c r="O13" s="43">
        <v>1.5490334015853853</v>
      </c>
      <c r="P13" s="9">
        <v>0.3419510872925326</v>
      </c>
      <c r="Q13" s="43">
        <v>3.1534806582065524</v>
      </c>
      <c r="R13" s="9">
        <v>0.5177302998661005</v>
      </c>
      <c r="S13" s="43">
        <v>1.306941666109907</v>
      </c>
      <c r="T13" s="9">
        <v>0.4349427294014759</v>
      </c>
      <c r="U13" s="43">
        <v>3.4686715216015758</v>
      </c>
      <c r="V13" s="9">
        <v>0.5910082681750563</v>
      </c>
      <c r="W13" s="43">
        <v>0.9109880565457117</v>
      </c>
      <c r="X13" s="9">
        <v>0.2466549984508355</v>
      </c>
      <c r="Y13" s="43">
        <v>1.2772697082715976</v>
      </c>
      <c r="Z13" s="18">
        <v>0.3364789580318821</v>
      </c>
    </row>
    <row r="14" spans="1:26" ht="12" customHeight="1">
      <c r="A14" s="37" t="s">
        <v>69</v>
      </c>
      <c r="B14" s="41">
        <v>13.867</v>
      </c>
      <c r="C14" s="10">
        <v>0.6385713</v>
      </c>
      <c r="D14" s="41">
        <v>18.1692</v>
      </c>
      <c r="E14" s="11">
        <v>0.9648880794543071</v>
      </c>
      <c r="F14" s="42">
        <v>99.99999999999973</v>
      </c>
      <c r="G14" s="43">
        <v>31.077868040420032</v>
      </c>
      <c r="H14" s="9">
        <v>2.30501977257382</v>
      </c>
      <c r="I14" s="43">
        <v>54.35902516346344</v>
      </c>
      <c r="J14" s="9">
        <v>2.5420176818856555</v>
      </c>
      <c r="K14" s="43">
        <v>2.127776677013848</v>
      </c>
      <c r="L14" s="9">
        <v>0.8633756477893891</v>
      </c>
      <c r="M14" s="43">
        <v>5.152125575149155</v>
      </c>
      <c r="N14" s="9">
        <v>1.0982564423704975</v>
      </c>
      <c r="O14" s="43">
        <v>0.4491116835083549</v>
      </c>
      <c r="P14" s="9">
        <v>0.23650294670005112</v>
      </c>
      <c r="Q14" s="43">
        <v>3.096999317526364</v>
      </c>
      <c r="R14" s="9">
        <v>0.8881136073632504</v>
      </c>
      <c r="S14" s="43" t="s">
        <v>121</v>
      </c>
      <c r="T14" s="9" t="s">
        <v>118</v>
      </c>
      <c r="U14" s="43">
        <v>2.078242300156309</v>
      </c>
      <c r="V14" s="9">
        <v>0.8653533858674068</v>
      </c>
      <c r="W14" s="43">
        <v>0.4969949144706427</v>
      </c>
      <c r="X14" s="9">
        <v>0.2497363832622925</v>
      </c>
      <c r="Y14" s="43">
        <v>0.8563943376703433</v>
      </c>
      <c r="Z14" s="18">
        <v>0.43823187822484266</v>
      </c>
    </row>
    <row r="15" spans="1:26" ht="12" customHeight="1">
      <c r="A15" s="37" t="s">
        <v>70</v>
      </c>
      <c r="B15" s="41">
        <v>26.046</v>
      </c>
      <c r="C15" s="10">
        <v>1.2729871000000001</v>
      </c>
      <c r="D15" s="41">
        <v>32.7206</v>
      </c>
      <c r="E15" s="10">
        <v>1.4968585530825858</v>
      </c>
      <c r="F15" s="42">
        <v>99.99999999999999</v>
      </c>
      <c r="G15" s="43">
        <v>33.32762846647067</v>
      </c>
      <c r="H15" s="9">
        <v>2.0876889117954405</v>
      </c>
      <c r="I15" s="43">
        <v>44.44600649132349</v>
      </c>
      <c r="J15" s="9">
        <v>2.456149440545953</v>
      </c>
      <c r="K15" s="43">
        <v>3.426893149881114</v>
      </c>
      <c r="L15" s="9">
        <v>0.8433867040559762</v>
      </c>
      <c r="M15" s="43">
        <v>4.699180332878981</v>
      </c>
      <c r="N15" s="9">
        <v>0.7466856246620475</v>
      </c>
      <c r="O15" s="43">
        <v>2.1598014706331794</v>
      </c>
      <c r="P15" s="9">
        <v>0.512293201867799</v>
      </c>
      <c r="Q15" s="43">
        <v>3.1848437987078473</v>
      </c>
      <c r="R15" s="9">
        <v>0.5658853204674764</v>
      </c>
      <c r="S15" s="43">
        <v>1.8630465211518124</v>
      </c>
      <c r="T15" s="9">
        <v>0.6400083426018432</v>
      </c>
      <c r="U15" s="43">
        <v>4.240753531414461</v>
      </c>
      <c r="V15" s="9">
        <v>0.8116966742918508</v>
      </c>
      <c r="W15" s="43">
        <v>1.140871499911371</v>
      </c>
      <c r="X15" s="9">
        <v>0.40090999129168026</v>
      </c>
      <c r="Y15" s="43">
        <v>1.5109747376270606</v>
      </c>
      <c r="Z15" s="18">
        <v>0.45458256672984365</v>
      </c>
    </row>
    <row r="16" spans="1:26" ht="12" customHeight="1">
      <c r="A16" s="37" t="s">
        <v>58</v>
      </c>
      <c r="B16" s="44"/>
      <c r="C16" s="10"/>
      <c r="D16" s="44"/>
      <c r="E16" s="10"/>
      <c r="F16" s="42"/>
      <c r="G16" s="45"/>
      <c r="H16" s="9"/>
      <c r="I16" s="45"/>
      <c r="J16" s="9"/>
      <c r="K16" s="45"/>
      <c r="L16" s="9"/>
      <c r="M16" s="45"/>
      <c r="N16" s="9"/>
      <c r="O16" s="45"/>
      <c r="P16" s="9"/>
      <c r="Q16" s="45"/>
      <c r="R16" s="9"/>
      <c r="S16" s="45"/>
      <c r="T16" s="9"/>
      <c r="U16" s="45"/>
      <c r="V16" s="9"/>
      <c r="W16" s="45"/>
      <c r="X16" s="9"/>
      <c r="Y16" s="45"/>
      <c r="Z16" s="18"/>
    </row>
    <row r="17" spans="1:26" ht="12" customHeight="1">
      <c r="A17" s="37" t="s">
        <v>128</v>
      </c>
      <c r="B17" s="41">
        <v>25.048</v>
      </c>
      <c r="C17" s="10">
        <v>0.943327</v>
      </c>
      <c r="D17" s="41">
        <v>33.435</v>
      </c>
      <c r="E17" s="10">
        <v>1.3217896873629527</v>
      </c>
      <c r="F17" s="42">
        <v>100</v>
      </c>
      <c r="G17" s="43">
        <v>65.56093913563632</v>
      </c>
      <c r="H17" s="9">
        <v>1.9298011164388504</v>
      </c>
      <c r="I17" s="43">
        <v>5.3252579632122075</v>
      </c>
      <c r="J17" s="9">
        <v>0.9011694660029252</v>
      </c>
      <c r="K17" s="43">
        <v>4.949304620906242</v>
      </c>
      <c r="L17" s="9">
        <v>0.8399426337214607</v>
      </c>
      <c r="M17" s="43">
        <v>0.47136234484821354</v>
      </c>
      <c r="N17" s="9">
        <v>0.26021403453590775</v>
      </c>
      <c r="O17" s="43">
        <v>2.208165096455812</v>
      </c>
      <c r="P17" s="9">
        <v>0.421449402873933</v>
      </c>
      <c r="Q17" s="43">
        <v>0.38701959024973875</v>
      </c>
      <c r="R17" s="9">
        <v>0.17236664943077895</v>
      </c>
      <c r="S17" s="43">
        <v>17.930910722297014</v>
      </c>
      <c r="T17" s="9">
        <v>1.6127946732068104</v>
      </c>
      <c r="U17" s="43">
        <v>2.1929116195603435</v>
      </c>
      <c r="V17" s="9">
        <v>0.6316660654272503</v>
      </c>
      <c r="W17" s="43">
        <v>0.8144160311051303</v>
      </c>
      <c r="X17" s="9">
        <v>0.5319526318032063</v>
      </c>
      <c r="Y17" s="43" t="s">
        <v>121</v>
      </c>
      <c r="Z17" s="18" t="s">
        <v>118</v>
      </c>
    </row>
    <row r="18" spans="1:26" ht="12" customHeight="1">
      <c r="A18" s="25" t="s">
        <v>129</v>
      </c>
      <c r="B18" s="41">
        <v>33.277</v>
      </c>
      <c r="C18" s="10">
        <v>1.3656645</v>
      </c>
      <c r="D18" s="41">
        <v>43.2547</v>
      </c>
      <c r="E18" s="10">
        <v>1.6768815540134336</v>
      </c>
      <c r="F18" s="42">
        <v>100.00000000000001</v>
      </c>
      <c r="G18" s="43">
        <v>52.763977093818745</v>
      </c>
      <c r="H18" s="9">
        <v>1.6800238016241933</v>
      </c>
      <c r="I18" s="43">
        <v>33.5898757822849</v>
      </c>
      <c r="J18" s="9">
        <v>1.3562526987774906</v>
      </c>
      <c r="K18" s="43">
        <v>4.421022455363234</v>
      </c>
      <c r="L18" s="9">
        <v>0.8267550064977074</v>
      </c>
      <c r="M18" s="43">
        <v>1.592890483577507</v>
      </c>
      <c r="N18" s="9">
        <v>0.33819621669721756</v>
      </c>
      <c r="O18" s="43">
        <v>2.0418590349719223</v>
      </c>
      <c r="P18" s="9">
        <v>0.5931659433654947</v>
      </c>
      <c r="Q18" s="43">
        <v>1.2664519693813623</v>
      </c>
      <c r="R18" s="9">
        <v>0.4392828556981768</v>
      </c>
      <c r="S18" s="43">
        <v>1.4835382050967876</v>
      </c>
      <c r="T18" s="9">
        <v>0.4244745426685562</v>
      </c>
      <c r="U18" s="43">
        <v>1.4095578052789641</v>
      </c>
      <c r="V18" s="9">
        <v>0.5939338268685698</v>
      </c>
      <c r="W18" s="43">
        <v>1.1693526946204693</v>
      </c>
      <c r="X18" s="9">
        <v>0.3580456809822372</v>
      </c>
      <c r="Y18" s="43">
        <v>0.26147447560611914</v>
      </c>
      <c r="Z18" s="18">
        <v>0.18206081752266687</v>
      </c>
    </row>
    <row r="19" spans="1:26" ht="12" customHeight="1">
      <c r="A19" s="37" t="s">
        <v>130</v>
      </c>
      <c r="B19" s="41">
        <v>83.795</v>
      </c>
      <c r="C19" s="11">
        <v>1.9710340000000002</v>
      </c>
      <c r="D19" s="41">
        <v>93.88440000000027</v>
      </c>
      <c r="E19" s="10">
        <v>2.670501073783642</v>
      </c>
      <c r="F19" s="42">
        <v>99.99999999999973</v>
      </c>
      <c r="G19" s="43">
        <v>36.224335459352</v>
      </c>
      <c r="H19" s="9">
        <v>1.2335058756460378</v>
      </c>
      <c r="I19" s="43">
        <v>43.50275445121866</v>
      </c>
      <c r="J19" s="9">
        <v>1.1536715367490813</v>
      </c>
      <c r="K19" s="43">
        <v>1.5870581268027446</v>
      </c>
      <c r="L19" s="9">
        <v>0.25521123645182436</v>
      </c>
      <c r="M19" s="43">
        <v>3.418672324688649</v>
      </c>
      <c r="N19" s="9">
        <v>0.4401517552072674</v>
      </c>
      <c r="O19" s="43">
        <v>1.5845017915649418</v>
      </c>
      <c r="P19" s="9">
        <v>0.2502048178983921</v>
      </c>
      <c r="Q19" s="43">
        <v>1.3732845925414623</v>
      </c>
      <c r="R19" s="9">
        <v>0.18721051240321046</v>
      </c>
      <c r="S19" s="43">
        <v>6.6031204332135935</v>
      </c>
      <c r="T19" s="9">
        <v>0.6033767703388329</v>
      </c>
      <c r="U19" s="43">
        <v>4.086088849691737</v>
      </c>
      <c r="V19" s="9">
        <v>0.5674918245253077</v>
      </c>
      <c r="W19" s="43">
        <v>0.6574042119883584</v>
      </c>
      <c r="X19" s="9">
        <v>0.22391040342220786</v>
      </c>
      <c r="Y19" s="43">
        <v>0.9627797589375842</v>
      </c>
      <c r="Z19" s="18">
        <v>0.27708792116890923</v>
      </c>
    </row>
    <row r="20" spans="1:26" ht="12" customHeight="1">
      <c r="A20" s="37" t="s">
        <v>131</v>
      </c>
      <c r="B20" s="41">
        <v>39.732</v>
      </c>
      <c r="C20" s="10">
        <v>1.5628184</v>
      </c>
      <c r="D20" s="41">
        <v>45.3145</v>
      </c>
      <c r="E20" s="10">
        <v>1.7178153073478877</v>
      </c>
      <c r="F20" s="42">
        <v>100</v>
      </c>
      <c r="G20" s="43">
        <v>53.88010460227962</v>
      </c>
      <c r="H20" s="9">
        <v>1.5792995039322344</v>
      </c>
      <c r="I20" s="43">
        <v>20.136380187357258</v>
      </c>
      <c r="J20" s="9">
        <v>1.415283485488668</v>
      </c>
      <c r="K20" s="43">
        <v>2.2202606229793997</v>
      </c>
      <c r="L20" s="9">
        <v>0.4870235728898427</v>
      </c>
      <c r="M20" s="43">
        <v>2.4599190104712623</v>
      </c>
      <c r="N20" s="9">
        <v>0.5816240695418348</v>
      </c>
      <c r="O20" s="43">
        <v>2.244314733694513</v>
      </c>
      <c r="P20" s="9">
        <v>0.3974815913350209</v>
      </c>
      <c r="Q20" s="43">
        <v>1.3366582440499177</v>
      </c>
      <c r="R20" s="9">
        <v>0.30268382973504326</v>
      </c>
      <c r="S20" s="43">
        <v>10.59616678987962</v>
      </c>
      <c r="T20" s="9">
        <v>1.080211307747382</v>
      </c>
      <c r="U20" s="43">
        <v>5.310441470169592</v>
      </c>
      <c r="V20" s="9">
        <v>0.8927697103746889</v>
      </c>
      <c r="W20" s="43">
        <v>1.0630151496761524</v>
      </c>
      <c r="X20" s="9">
        <v>0.374394136190996</v>
      </c>
      <c r="Y20" s="43">
        <v>0.7527391894426729</v>
      </c>
      <c r="Z20" s="18">
        <v>0.3864627259969772</v>
      </c>
    </row>
    <row r="21" spans="1:26" ht="12" customHeight="1">
      <c r="A21" s="37" t="s">
        <v>132</v>
      </c>
      <c r="B21" s="41">
        <v>19.862</v>
      </c>
      <c r="C21" s="10">
        <v>0.6150399</v>
      </c>
      <c r="D21" s="41">
        <v>19.835099999999997</v>
      </c>
      <c r="E21" s="10">
        <v>1.2344894663542814</v>
      </c>
      <c r="F21" s="42">
        <v>100</v>
      </c>
      <c r="G21" s="43">
        <v>3.5220392133137772</v>
      </c>
      <c r="H21" s="9">
        <v>0.8602453525552278</v>
      </c>
      <c r="I21" s="43">
        <v>84.60053138123834</v>
      </c>
      <c r="J21" s="9">
        <v>2.2118041172169445</v>
      </c>
      <c r="K21" s="43" t="s">
        <v>121</v>
      </c>
      <c r="L21" s="9" t="s">
        <v>118</v>
      </c>
      <c r="M21" s="43">
        <v>5.296166896058008</v>
      </c>
      <c r="N21" s="9">
        <v>1.2939124228130663</v>
      </c>
      <c r="O21" s="43" t="s">
        <v>121</v>
      </c>
      <c r="P21" s="9" t="s">
        <v>118</v>
      </c>
      <c r="Q21" s="43">
        <v>0.6740576049528371</v>
      </c>
      <c r="R21" s="9">
        <v>0.2659530735896463</v>
      </c>
      <c r="S21" s="43" t="s">
        <v>121</v>
      </c>
      <c r="T21" s="9" t="s">
        <v>118</v>
      </c>
      <c r="U21" s="43">
        <v>3.373817122172316</v>
      </c>
      <c r="V21" s="9">
        <v>1.0954603625939439</v>
      </c>
      <c r="W21" s="43" t="s">
        <v>121</v>
      </c>
      <c r="X21" s="9" t="s">
        <v>118</v>
      </c>
      <c r="Y21" s="43">
        <v>1.8497511986327295</v>
      </c>
      <c r="Z21" s="18">
        <v>0.8477986390448853</v>
      </c>
    </row>
    <row r="22" spans="1:26" ht="12" customHeight="1">
      <c r="A22" s="37" t="s">
        <v>133</v>
      </c>
      <c r="B22" s="41">
        <v>24.201</v>
      </c>
      <c r="C22" s="11">
        <v>1.0326774</v>
      </c>
      <c r="D22" s="41">
        <v>28.734799999999943</v>
      </c>
      <c r="E22" s="10">
        <v>1.392738144464934</v>
      </c>
      <c r="F22" s="42">
        <v>100</v>
      </c>
      <c r="G22" s="43">
        <v>30.955148461099515</v>
      </c>
      <c r="H22" s="9">
        <v>1.9806976149697137</v>
      </c>
      <c r="I22" s="43">
        <v>51.98226540640622</v>
      </c>
      <c r="J22" s="9">
        <v>2.047435218759806</v>
      </c>
      <c r="K22" s="43">
        <v>1.5263722037390233</v>
      </c>
      <c r="L22" s="9">
        <v>0.50049545544037</v>
      </c>
      <c r="M22" s="43">
        <v>3.634617258515813</v>
      </c>
      <c r="N22" s="9">
        <v>0.8414172220146987</v>
      </c>
      <c r="O22" s="43">
        <v>1.578225705416432</v>
      </c>
      <c r="P22" s="9">
        <v>0.4360555960000487</v>
      </c>
      <c r="Q22" s="43">
        <v>1.9137074209669145</v>
      </c>
      <c r="R22" s="9">
        <v>0.47972921884027414</v>
      </c>
      <c r="S22" s="43">
        <v>4.817155504823429</v>
      </c>
      <c r="T22" s="9">
        <v>1.0185979396681835</v>
      </c>
      <c r="U22" s="43">
        <v>2.6469646560964453</v>
      </c>
      <c r="V22" s="9">
        <v>0.708681440290042</v>
      </c>
      <c r="W22" s="43" t="s">
        <v>121</v>
      </c>
      <c r="X22" s="9" t="s">
        <v>118</v>
      </c>
      <c r="Y22" s="43">
        <v>0.681751743530494</v>
      </c>
      <c r="Z22" s="18">
        <v>0.3059891710010681</v>
      </c>
    </row>
    <row r="23" spans="1:26" ht="12" customHeight="1">
      <c r="A23" s="37" t="s">
        <v>58</v>
      </c>
      <c r="B23" s="44"/>
      <c r="C23" s="10"/>
      <c r="D23" s="44"/>
      <c r="E23" s="10"/>
      <c r="F23" s="42"/>
      <c r="G23" s="45"/>
      <c r="H23" s="9"/>
      <c r="I23" s="45"/>
      <c r="J23" s="9"/>
      <c r="K23" s="45"/>
      <c r="L23" s="9"/>
      <c r="M23" s="45"/>
      <c r="N23" s="9"/>
      <c r="O23" s="45"/>
      <c r="P23" s="9"/>
      <c r="Q23" s="45"/>
      <c r="R23" s="9"/>
      <c r="S23" s="45"/>
      <c r="T23" s="9"/>
      <c r="U23" s="45"/>
      <c r="V23" s="9"/>
      <c r="W23" s="45"/>
      <c r="X23" s="9"/>
      <c r="Y23" s="45"/>
      <c r="Z23" s="18"/>
    </row>
    <row r="24" spans="1:26" ht="12" customHeight="1">
      <c r="A24" s="37" t="s">
        <v>134</v>
      </c>
      <c r="B24" s="41">
        <v>80.836</v>
      </c>
      <c r="C24" s="10">
        <v>1.775774</v>
      </c>
      <c r="D24" s="41">
        <v>90.20879999999977</v>
      </c>
      <c r="E24" s="10">
        <v>2.4313781909568575</v>
      </c>
      <c r="F24" s="42">
        <v>100.00000000000031</v>
      </c>
      <c r="G24" s="43">
        <v>47.26268390667001</v>
      </c>
      <c r="H24" s="9">
        <v>1.4023447244561003</v>
      </c>
      <c r="I24" s="43">
        <v>34.99148641817661</v>
      </c>
      <c r="J24" s="9">
        <v>1.3331052871197522</v>
      </c>
      <c r="K24" s="43">
        <v>2.392338663190294</v>
      </c>
      <c r="L24" s="9">
        <v>0.42516114525430637</v>
      </c>
      <c r="M24" s="43">
        <v>2.624466792596739</v>
      </c>
      <c r="N24" s="9">
        <v>0.3885501849706378</v>
      </c>
      <c r="O24" s="43">
        <v>2.24102304874913</v>
      </c>
      <c r="P24" s="9">
        <v>0.2419800581753848</v>
      </c>
      <c r="Q24" s="43">
        <v>2.9395136616383404</v>
      </c>
      <c r="R24" s="9">
        <v>0.3112514540633555</v>
      </c>
      <c r="S24" s="43">
        <v>2.8530475962433894</v>
      </c>
      <c r="T24" s="9">
        <v>0.4753164318262892</v>
      </c>
      <c r="U24" s="43">
        <v>2.9041512579704056</v>
      </c>
      <c r="V24" s="9">
        <v>0.5427704440836555</v>
      </c>
      <c r="W24" s="43">
        <v>0.854794654180082</v>
      </c>
      <c r="X24" s="9">
        <v>0.2343627276653028</v>
      </c>
      <c r="Y24" s="43">
        <v>0.9364940005853112</v>
      </c>
      <c r="Z24" s="18">
        <v>0.24889394265462</v>
      </c>
    </row>
    <row r="25" spans="1:26" ht="12" customHeight="1">
      <c r="A25" s="25" t="s">
        <v>135</v>
      </c>
      <c r="B25" s="41">
        <v>40.069</v>
      </c>
      <c r="C25" s="10">
        <v>1.2134068999999998</v>
      </c>
      <c r="D25" s="41">
        <v>38.5695</v>
      </c>
      <c r="E25" s="10">
        <v>1.4840594911170446</v>
      </c>
      <c r="F25" s="42">
        <v>99.99999999999984</v>
      </c>
      <c r="G25" s="43">
        <v>38.80242160256156</v>
      </c>
      <c r="H25" s="9">
        <v>1.8986826450801724</v>
      </c>
      <c r="I25" s="43">
        <v>46.01952319838207</v>
      </c>
      <c r="J25" s="9">
        <v>2.0968775645038122</v>
      </c>
      <c r="K25" s="43">
        <v>2.084289399655166</v>
      </c>
      <c r="L25" s="9">
        <v>0.4536280584293961</v>
      </c>
      <c r="M25" s="43">
        <v>4.479186922309074</v>
      </c>
      <c r="N25" s="9">
        <v>0.7046913194152263</v>
      </c>
      <c r="O25" s="43">
        <v>1.3119174477242366</v>
      </c>
      <c r="P25" s="9">
        <v>0.26679334110431224</v>
      </c>
      <c r="Q25" s="43">
        <v>1.870389815787083</v>
      </c>
      <c r="R25" s="9">
        <v>0.5042900910037907</v>
      </c>
      <c r="S25" s="43">
        <v>0.7967435408807468</v>
      </c>
      <c r="T25" s="9">
        <v>0.34095887666702124</v>
      </c>
      <c r="U25" s="43">
        <v>2.7480262902033963</v>
      </c>
      <c r="V25" s="9">
        <v>0.8673272700813857</v>
      </c>
      <c r="W25" s="43">
        <v>0.4661714567209837</v>
      </c>
      <c r="X25" s="9">
        <v>0.18469835460634604</v>
      </c>
      <c r="Y25" s="43">
        <v>1.4213303257755465</v>
      </c>
      <c r="Z25" s="18">
        <v>0.38886260048950977</v>
      </c>
    </row>
    <row r="26" spans="1:26" ht="12" customHeight="1">
      <c r="A26" s="25" t="s">
        <v>136</v>
      </c>
      <c r="B26" s="41">
        <v>15.077</v>
      </c>
      <c r="C26" s="10">
        <v>0.8216671999999999</v>
      </c>
      <c r="D26" s="41">
        <v>20.261599999999998</v>
      </c>
      <c r="E26" s="11">
        <v>0.9605505859116612</v>
      </c>
      <c r="F26" s="42">
        <v>100</v>
      </c>
      <c r="G26" s="43">
        <v>36.21974572590518</v>
      </c>
      <c r="H26" s="9">
        <v>1.8649621611956515</v>
      </c>
      <c r="I26" s="43">
        <v>36.679729142812036</v>
      </c>
      <c r="J26" s="9">
        <v>2.0701145195593997</v>
      </c>
      <c r="K26" s="43">
        <v>2.71301377976073</v>
      </c>
      <c r="L26" s="9">
        <v>0.8886510015003284</v>
      </c>
      <c r="M26" s="43">
        <v>0.9298377225885419</v>
      </c>
      <c r="N26" s="9">
        <v>0.45761463370281796</v>
      </c>
      <c r="O26" s="43">
        <v>5.124965451889289</v>
      </c>
      <c r="P26" s="9">
        <v>0.7470262642487173</v>
      </c>
      <c r="Q26" s="43">
        <v>8.31424961503534</v>
      </c>
      <c r="R26" s="9">
        <v>1.072997186055122</v>
      </c>
      <c r="S26" s="43">
        <v>4.033738697832353</v>
      </c>
      <c r="T26" s="9">
        <v>1.1113981068190337</v>
      </c>
      <c r="U26" s="43">
        <v>4.45029020412998</v>
      </c>
      <c r="V26" s="9">
        <v>1.013294264376811</v>
      </c>
      <c r="W26" s="43">
        <v>0.6939234808702176</v>
      </c>
      <c r="X26" s="9">
        <v>0.42586285097984106</v>
      </c>
      <c r="Y26" s="43">
        <v>0.8405061791763732</v>
      </c>
      <c r="Z26" s="18">
        <v>0.43641139871994594</v>
      </c>
    </row>
    <row r="27" spans="1:26" ht="12" customHeight="1">
      <c r="A27" s="25" t="s">
        <v>137</v>
      </c>
      <c r="B27" s="41">
        <v>13.53</v>
      </c>
      <c r="C27" s="10">
        <v>0.5798912</v>
      </c>
      <c r="D27" s="41">
        <v>18.2633</v>
      </c>
      <c r="E27" s="11">
        <v>0.9638338362851996</v>
      </c>
      <c r="F27" s="42">
        <v>100</v>
      </c>
      <c r="G27" s="43">
        <v>59.40109399725126</v>
      </c>
      <c r="H27" s="9">
        <v>2.9000191014842605</v>
      </c>
      <c r="I27" s="43">
        <v>23.04019536447409</v>
      </c>
      <c r="J27" s="9">
        <v>2.119175318069109</v>
      </c>
      <c r="K27" s="43">
        <v>2.749229328763146</v>
      </c>
      <c r="L27" s="9">
        <v>0.803671089484738</v>
      </c>
      <c r="M27" s="43">
        <v>2.379635662777262</v>
      </c>
      <c r="N27" s="9">
        <v>0.9369474987749298</v>
      </c>
      <c r="O27" s="43">
        <v>1.9027229471125136</v>
      </c>
      <c r="P27" s="9">
        <v>0.7136494657656977</v>
      </c>
      <c r="Q27" s="43">
        <v>1.2429298100562318</v>
      </c>
      <c r="R27" s="9">
        <v>0.5208547435247177</v>
      </c>
      <c r="S27" s="43">
        <v>5.045637973422104</v>
      </c>
      <c r="T27" s="9">
        <v>1.4886888599001424</v>
      </c>
      <c r="U27" s="43">
        <v>3.205882836070149</v>
      </c>
      <c r="V27" s="9">
        <v>0.908776381068308</v>
      </c>
      <c r="W27" s="43">
        <v>1.0326720800731513</v>
      </c>
      <c r="X27" s="9">
        <v>0.45211380465499357</v>
      </c>
      <c r="Y27" s="43" t="s">
        <v>121</v>
      </c>
      <c r="Z27" s="18" t="s">
        <v>118</v>
      </c>
    </row>
    <row r="28" spans="1:26" ht="12" customHeight="1">
      <c r="A28" s="25" t="s">
        <v>138</v>
      </c>
      <c r="B28" s="41">
        <v>12.16</v>
      </c>
      <c r="C28" s="10">
        <v>0.7905784</v>
      </c>
      <c r="D28" s="41">
        <v>13.1144</v>
      </c>
      <c r="E28" s="11">
        <v>1.0256081765206588</v>
      </c>
      <c r="F28" s="42">
        <v>100</v>
      </c>
      <c r="G28" s="43">
        <v>72.30143963887032</v>
      </c>
      <c r="H28" s="9">
        <v>3.5540702044540087</v>
      </c>
      <c r="I28" s="43">
        <v>16.593210516683957</v>
      </c>
      <c r="J28" s="9">
        <v>2.328300732775514</v>
      </c>
      <c r="K28" s="43">
        <v>2.3058622582809742</v>
      </c>
      <c r="L28" s="9">
        <v>1.1057647475785692</v>
      </c>
      <c r="M28" s="43" t="s">
        <v>121</v>
      </c>
      <c r="N28" s="9" t="s">
        <v>118</v>
      </c>
      <c r="O28" s="43">
        <v>0.9889892027084735</v>
      </c>
      <c r="P28" s="9">
        <v>0.34619986117799373</v>
      </c>
      <c r="Q28" s="43" t="s">
        <v>121</v>
      </c>
      <c r="R28" s="9" t="s">
        <v>118</v>
      </c>
      <c r="S28" s="43">
        <v>4.023058622582812</v>
      </c>
      <c r="T28" s="9">
        <v>1.4875191120449531</v>
      </c>
      <c r="U28" s="43" t="s">
        <v>121</v>
      </c>
      <c r="V28" s="9" t="s">
        <v>118</v>
      </c>
      <c r="W28" s="43">
        <v>1.9985664612944556</v>
      </c>
      <c r="X28" s="9">
        <v>1.2039210692832467</v>
      </c>
      <c r="Y28" s="43" t="s">
        <v>121</v>
      </c>
      <c r="Z28" s="18" t="s">
        <v>118</v>
      </c>
    </row>
    <row r="29" spans="1:26" ht="12" customHeight="1">
      <c r="A29" s="37" t="s">
        <v>58</v>
      </c>
      <c r="B29" s="44"/>
      <c r="C29" s="10"/>
      <c r="D29" s="44"/>
      <c r="E29" s="11"/>
      <c r="F29" s="42"/>
      <c r="G29" s="45"/>
      <c r="H29" s="9"/>
      <c r="I29" s="45"/>
      <c r="J29" s="9"/>
      <c r="K29" s="45"/>
      <c r="L29" s="9"/>
      <c r="M29" s="45"/>
      <c r="N29" s="9"/>
      <c r="O29" s="45"/>
      <c r="P29" s="9"/>
      <c r="Q29" s="45"/>
      <c r="R29" s="9"/>
      <c r="S29" s="45"/>
      <c r="T29" s="9"/>
      <c r="U29" s="45"/>
      <c r="V29" s="9"/>
      <c r="W29" s="45"/>
      <c r="X29" s="9"/>
      <c r="Y29" s="45"/>
      <c r="Z29" s="18"/>
    </row>
    <row r="30" spans="1:26" ht="12" customHeight="1">
      <c r="A30" s="37" t="s">
        <v>139</v>
      </c>
      <c r="B30" s="41">
        <v>7.968</v>
      </c>
      <c r="C30" s="10">
        <v>0.5768232000000001</v>
      </c>
      <c r="D30" s="41">
        <v>9.523</v>
      </c>
      <c r="E30" s="11">
        <v>1.0150147124588578</v>
      </c>
      <c r="F30" s="42">
        <v>100</v>
      </c>
      <c r="G30" s="43">
        <v>54.45237845216845</v>
      </c>
      <c r="H30" s="9">
        <v>3.5581714151520787</v>
      </c>
      <c r="I30" s="43">
        <v>29.921243305680996</v>
      </c>
      <c r="J30" s="9">
        <v>3.6333892013892655</v>
      </c>
      <c r="K30" s="43">
        <v>3.343484196156674</v>
      </c>
      <c r="L30" s="9">
        <v>1.1014223633460853</v>
      </c>
      <c r="M30" s="43">
        <v>3.958836501102595</v>
      </c>
      <c r="N30" s="9">
        <v>2.034316139092325</v>
      </c>
      <c r="O30" s="43">
        <v>0.8747243515698837</v>
      </c>
      <c r="P30" s="9">
        <v>0.6791170586876115</v>
      </c>
      <c r="Q30" s="43">
        <v>2.3742518114039703</v>
      </c>
      <c r="R30" s="9">
        <v>1.1521921496375123</v>
      </c>
      <c r="S30" s="43">
        <v>2.8331408169694434</v>
      </c>
      <c r="T30" s="9">
        <v>1.3590669614575877</v>
      </c>
      <c r="U30" s="43">
        <v>2.006720571248557</v>
      </c>
      <c r="V30" s="9">
        <v>1.1247091212681013</v>
      </c>
      <c r="W30" s="43" t="s">
        <v>121</v>
      </c>
      <c r="X30" s="9" t="s">
        <v>118</v>
      </c>
      <c r="Y30" s="43" t="s">
        <v>121</v>
      </c>
      <c r="Z30" s="18" t="s">
        <v>118</v>
      </c>
    </row>
    <row r="31" spans="1:26" ht="12" customHeight="1">
      <c r="A31" s="37" t="s">
        <v>58</v>
      </c>
      <c r="B31" s="44"/>
      <c r="C31" s="46"/>
      <c r="D31" s="44"/>
      <c r="E31" s="10"/>
      <c r="F31" s="42"/>
      <c r="G31" s="45"/>
      <c r="H31" s="9"/>
      <c r="I31" s="45"/>
      <c r="J31" s="9"/>
      <c r="K31" s="45"/>
      <c r="L31" s="9"/>
      <c r="M31" s="45"/>
      <c r="N31" s="9"/>
      <c r="O31" s="45"/>
      <c r="P31" s="9"/>
      <c r="Q31" s="45"/>
      <c r="R31" s="9"/>
      <c r="S31" s="45"/>
      <c r="T31" s="9"/>
      <c r="U31" s="45"/>
      <c r="V31" s="9"/>
      <c r="W31" s="45"/>
      <c r="X31" s="9"/>
      <c r="Y31" s="45"/>
      <c r="Z31" s="18"/>
    </row>
    <row r="32" spans="1:26" ht="12" customHeight="1">
      <c r="A32" s="37" t="s">
        <v>140</v>
      </c>
      <c r="B32" s="41">
        <v>111.315</v>
      </c>
      <c r="C32" s="10">
        <v>2.057343</v>
      </c>
      <c r="D32" s="41">
        <v>151.3497</v>
      </c>
      <c r="E32" s="10">
        <v>2.5248267837490572</v>
      </c>
      <c r="F32" s="42">
        <v>99.99999999999979</v>
      </c>
      <c r="G32" s="43">
        <v>57.265656952078366</v>
      </c>
      <c r="H32" s="9">
        <v>1.119007904578272</v>
      </c>
      <c r="I32" s="43">
        <v>20.27866589758682</v>
      </c>
      <c r="J32" s="9">
        <v>0.7976098453114266</v>
      </c>
      <c r="K32" s="43">
        <v>2.5433813215354864</v>
      </c>
      <c r="L32" s="9">
        <v>0.31282189246915443</v>
      </c>
      <c r="M32" s="43">
        <v>1.5024806788516907</v>
      </c>
      <c r="N32" s="9">
        <v>0.22237263583379085</v>
      </c>
      <c r="O32" s="43">
        <v>2.0344936263500992</v>
      </c>
      <c r="P32" s="9">
        <v>0.1996440903678474</v>
      </c>
      <c r="Q32" s="43">
        <v>0.908227766556523</v>
      </c>
      <c r="R32" s="9">
        <v>0.15498745829539093</v>
      </c>
      <c r="S32" s="43">
        <v>11.220306350128201</v>
      </c>
      <c r="T32" s="9">
        <v>0.6479164246805792</v>
      </c>
      <c r="U32" s="43">
        <v>3.3103468325341865</v>
      </c>
      <c r="V32" s="9">
        <v>0.35109110435133517</v>
      </c>
      <c r="W32" s="43">
        <v>0.6495553013980196</v>
      </c>
      <c r="X32" s="9">
        <v>0.16068468668372504</v>
      </c>
      <c r="Y32" s="43">
        <v>0.2868852729803887</v>
      </c>
      <c r="Z32" s="18">
        <v>0.08763918762480871</v>
      </c>
    </row>
    <row r="33" spans="1:26" ht="12" customHeight="1">
      <c r="A33" s="37" t="s">
        <v>141</v>
      </c>
      <c r="B33" s="41">
        <v>40.287</v>
      </c>
      <c r="C33" s="10">
        <v>1.3446822999999999</v>
      </c>
      <c r="D33" s="41">
        <v>58.9776999999999</v>
      </c>
      <c r="E33" s="10">
        <v>1.665257917866124</v>
      </c>
      <c r="F33" s="42">
        <v>99.99999999999994</v>
      </c>
      <c r="G33" s="43">
        <v>55.4151823485827</v>
      </c>
      <c r="H33" s="9">
        <v>1.6868420789173886</v>
      </c>
      <c r="I33" s="43">
        <v>21.63377005207055</v>
      </c>
      <c r="J33" s="9">
        <v>1.2968996754924305</v>
      </c>
      <c r="K33" s="43">
        <v>2.236099407064029</v>
      </c>
      <c r="L33" s="9">
        <v>0.4762687275064311</v>
      </c>
      <c r="M33" s="43">
        <v>1.1882457267746982</v>
      </c>
      <c r="N33" s="9">
        <v>0.27539218162649576</v>
      </c>
      <c r="O33" s="43">
        <v>1.891392848483413</v>
      </c>
      <c r="P33" s="9">
        <v>0.38825933952246466</v>
      </c>
      <c r="Q33" s="43">
        <v>1.1941801731841037</v>
      </c>
      <c r="R33" s="9">
        <v>0.3091222889316827</v>
      </c>
      <c r="S33" s="43">
        <v>11.105553454949941</v>
      </c>
      <c r="T33" s="9">
        <v>1.1298470239168006</v>
      </c>
      <c r="U33" s="43">
        <v>4.7921502534008695</v>
      </c>
      <c r="V33" s="9">
        <v>0.6710955705562874</v>
      </c>
      <c r="W33" s="43">
        <v>0.29180520773105817</v>
      </c>
      <c r="X33" s="9">
        <v>0.17305608489703506</v>
      </c>
      <c r="Y33" s="43">
        <v>0.2516205277587974</v>
      </c>
      <c r="Z33" s="18">
        <v>0.12401139909234887</v>
      </c>
    </row>
    <row r="34" spans="1:26" ht="12" customHeight="1">
      <c r="A34" s="37" t="s">
        <v>142</v>
      </c>
      <c r="B34" s="41">
        <v>27.424</v>
      </c>
      <c r="C34" s="10">
        <v>0.7620877</v>
      </c>
      <c r="D34" s="41">
        <v>36.2977</v>
      </c>
      <c r="E34" s="10">
        <v>1.252874879614184</v>
      </c>
      <c r="F34" s="42">
        <v>100</v>
      </c>
      <c r="G34" s="43">
        <v>68.91896731748854</v>
      </c>
      <c r="H34" s="9">
        <v>2.02720284308622</v>
      </c>
      <c r="I34" s="43">
        <v>12.7771181094119</v>
      </c>
      <c r="J34" s="9">
        <v>1.5040666078353773</v>
      </c>
      <c r="K34" s="43">
        <v>2.5693087991801145</v>
      </c>
      <c r="L34" s="9">
        <v>0.5863212645260424</v>
      </c>
      <c r="M34" s="43">
        <v>0.6686374067778402</v>
      </c>
      <c r="N34" s="9">
        <v>0.3082290651330693</v>
      </c>
      <c r="O34" s="43">
        <v>1.4138636883328701</v>
      </c>
      <c r="P34" s="9">
        <v>0.2924454267005292</v>
      </c>
      <c r="Q34" s="43">
        <v>0.6284144725423377</v>
      </c>
      <c r="R34" s="9">
        <v>0.19008018997500134</v>
      </c>
      <c r="S34" s="43">
        <v>9.447155053901493</v>
      </c>
      <c r="T34" s="9">
        <v>1.0533975870985939</v>
      </c>
      <c r="U34" s="43">
        <v>3.0492290145105625</v>
      </c>
      <c r="V34" s="9">
        <v>0.6394915973281659</v>
      </c>
      <c r="W34" s="43">
        <v>0.42867729911261615</v>
      </c>
      <c r="X34" s="9">
        <v>0.3287309843151574</v>
      </c>
      <c r="Y34" s="43" t="s">
        <v>121</v>
      </c>
      <c r="Z34" s="18" t="s">
        <v>118</v>
      </c>
    </row>
    <row r="35" spans="1:26" ht="12" customHeight="1">
      <c r="A35" s="37" t="s">
        <v>143</v>
      </c>
      <c r="B35" s="41">
        <v>26.113</v>
      </c>
      <c r="C35" s="11">
        <v>1.0481017</v>
      </c>
      <c r="D35" s="41">
        <v>31.9256</v>
      </c>
      <c r="E35" s="10">
        <v>1.2540754451242169</v>
      </c>
      <c r="F35" s="42">
        <v>100.00000000000001</v>
      </c>
      <c r="G35" s="43">
        <v>52.19259778986142</v>
      </c>
      <c r="H35" s="9">
        <v>2.150889640576127</v>
      </c>
      <c r="I35" s="43">
        <v>22.678665397048135</v>
      </c>
      <c r="J35" s="9">
        <v>1.835294083679783</v>
      </c>
      <c r="K35" s="43">
        <v>3.839865186558749</v>
      </c>
      <c r="L35" s="9">
        <v>0.672396281615463</v>
      </c>
      <c r="M35" s="43">
        <v>2.633623173879269</v>
      </c>
      <c r="N35" s="9">
        <v>0.6730082541059546</v>
      </c>
      <c r="O35" s="43">
        <v>2.834089257523742</v>
      </c>
      <c r="P35" s="9">
        <v>0.6747932675843676</v>
      </c>
      <c r="Q35" s="43">
        <v>0.7006916079885733</v>
      </c>
      <c r="R35" s="9">
        <v>0.2824650143893597</v>
      </c>
      <c r="S35" s="43">
        <v>11.711604480416973</v>
      </c>
      <c r="T35" s="9">
        <v>1.4067185626155954</v>
      </c>
      <c r="U35" s="43">
        <v>1.838963089182349</v>
      </c>
      <c r="V35" s="9">
        <v>0.6703162636437024</v>
      </c>
      <c r="W35" s="43">
        <v>1.2284812188337884</v>
      </c>
      <c r="X35" s="9">
        <v>0.5644932747021911</v>
      </c>
      <c r="Y35" s="43">
        <v>0.34141879870699376</v>
      </c>
      <c r="Z35" s="18">
        <v>0.18181946025333776</v>
      </c>
    </row>
    <row r="36" spans="1:26" ht="12" customHeight="1">
      <c r="A36" s="37" t="s">
        <v>144</v>
      </c>
      <c r="B36" s="41">
        <v>17.491</v>
      </c>
      <c r="C36" s="10">
        <v>0.8631852</v>
      </c>
      <c r="D36" s="41">
        <v>24.1487</v>
      </c>
      <c r="E36" s="10">
        <v>1.2005916768840148</v>
      </c>
      <c r="F36" s="42">
        <v>100</v>
      </c>
      <c r="G36" s="43">
        <v>50.975828926608905</v>
      </c>
      <c r="H36" s="9">
        <v>2.7375745175692687</v>
      </c>
      <c r="I36" s="43">
        <v>25.071742992376407</v>
      </c>
      <c r="J36" s="9">
        <v>2.150546712770918</v>
      </c>
      <c r="K36" s="43">
        <v>1.5408696948489986</v>
      </c>
      <c r="L36" s="9">
        <v>0.5895732174354633</v>
      </c>
      <c r="M36" s="43">
        <v>2.0278524309797223</v>
      </c>
      <c r="N36" s="9">
        <v>0.5754101401717179</v>
      </c>
      <c r="O36" s="43">
        <v>2.259748971994352</v>
      </c>
      <c r="P36" s="9">
        <v>0.5188468389169633</v>
      </c>
      <c r="Q36" s="43">
        <v>0.9048106109231555</v>
      </c>
      <c r="R36" s="9">
        <v>0.30840247258118747</v>
      </c>
      <c r="S36" s="43">
        <v>13.516255533424166</v>
      </c>
      <c r="T36" s="9">
        <v>1.6864131005689385</v>
      </c>
      <c r="U36" s="43">
        <v>2.029094733878015</v>
      </c>
      <c r="V36" s="9">
        <v>0.6581337289553708</v>
      </c>
      <c r="W36" s="43">
        <v>1.0899137427687622</v>
      </c>
      <c r="X36" s="9">
        <v>0.4809862018465363</v>
      </c>
      <c r="Y36" s="43">
        <v>0.5838823621975513</v>
      </c>
      <c r="Z36" s="18">
        <v>0.35977643294130457</v>
      </c>
    </row>
    <row r="37" spans="1:26" ht="12" customHeight="1">
      <c r="A37" s="37" t="s">
        <v>58</v>
      </c>
      <c r="B37" s="44"/>
      <c r="C37" s="10"/>
      <c r="D37" s="44"/>
      <c r="E37" s="10"/>
      <c r="F37" s="42"/>
      <c r="G37" s="45"/>
      <c r="H37" s="9"/>
      <c r="I37" s="45"/>
      <c r="J37" s="9"/>
      <c r="K37" s="45"/>
      <c r="L37" s="9"/>
      <c r="M37" s="45"/>
      <c r="N37" s="9"/>
      <c r="O37" s="45"/>
      <c r="P37" s="9"/>
      <c r="Q37" s="45"/>
      <c r="R37" s="9"/>
      <c r="S37" s="45"/>
      <c r="T37" s="9"/>
      <c r="U37" s="45"/>
      <c r="V37" s="9"/>
      <c r="W37" s="45"/>
      <c r="X37" s="9"/>
      <c r="Y37" s="45"/>
      <c r="Z37" s="18"/>
    </row>
    <row r="38" spans="1:26" ht="12" customHeight="1">
      <c r="A38" s="37" t="s">
        <v>145</v>
      </c>
      <c r="B38" s="41">
        <v>58.386</v>
      </c>
      <c r="C38" s="10">
        <v>1.3396130000000002</v>
      </c>
      <c r="D38" s="41">
        <v>70.4611</v>
      </c>
      <c r="E38" s="10">
        <v>1.829578598154624</v>
      </c>
      <c r="F38" s="42">
        <v>99.99999999999994</v>
      </c>
      <c r="G38" s="43">
        <v>52.16694034013087</v>
      </c>
      <c r="H38" s="9">
        <v>1.4606845454804986</v>
      </c>
      <c r="I38" s="43">
        <v>28.97641393620026</v>
      </c>
      <c r="J38" s="9">
        <v>1.229897186804492</v>
      </c>
      <c r="K38" s="43">
        <v>3.7219118066564416</v>
      </c>
      <c r="L38" s="9">
        <v>0.4530480857586306</v>
      </c>
      <c r="M38" s="43">
        <v>4.0970123940727605</v>
      </c>
      <c r="N38" s="9">
        <v>0.8069736896253915</v>
      </c>
      <c r="O38" s="43">
        <v>2.6183241533271566</v>
      </c>
      <c r="P38" s="9">
        <v>0.36373914743236585</v>
      </c>
      <c r="Q38" s="43">
        <v>1.6609164489342352</v>
      </c>
      <c r="R38" s="9">
        <v>0.3451847237002771</v>
      </c>
      <c r="S38" s="43">
        <v>3.4163531366952857</v>
      </c>
      <c r="T38" s="9">
        <v>0.5792943267472342</v>
      </c>
      <c r="U38" s="43">
        <v>1.9054485382714736</v>
      </c>
      <c r="V38" s="9">
        <v>0.4787341979362276</v>
      </c>
      <c r="W38" s="43">
        <v>0.8797762169480755</v>
      </c>
      <c r="X38" s="9">
        <v>0.2470806125585023</v>
      </c>
      <c r="Y38" s="43">
        <v>0.5569030287633888</v>
      </c>
      <c r="Z38" s="18">
        <v>0.1501970553731843</v>
      </c>
    </row>
    <row r="39" spans="1:26" ht="12" customHeight="1">
      <c r="A39" s="37" t="s">
        <v>146</v>
      </c>
      <c r="B39" s="41">
        <v>8.993</v>
      </c>
      <c r="C39" s="10">
        <v>0.5528489</v>
      </c>
      <c r="D39" s="41">
        <v>11.8231</v>
      </c>
      <c r="E39" s="10">
        <v>0.7186450297122773</v>
      </c>
      <c r="F39" s="42">
        <v>100</v>
      </c>
      <c r="G39" s="43">
        <v>62.29584457544973</v>
      </c>
      <c r="H39" s="9">
        <v>3.4621632510360043</v>
      </c>
      <c r="I39" s="43">
        <v>18.012196462856604</v>
      </c>
      <c r="J39" s="9">
        <v>3.085666535136672</v>
      </c>
      <c r="K39" s="43">
        <v>3.510923531053612</v>
      </c>
      <c r="L39" s="9">
        <v>0.9194812214172754</v>
      </c>
      <c r="M39" s="43" t="s">
        <v>121</v>
      </c>
      <c r="N39" s="9" t="s">
        <v>118</v>
      </c>
      <c r="O39" s="43">
        <v>3.13369590039837</v>
      </c>
      <c r="P39" s="9">
        <v>1.1294305889226175</v>
      </c>
      <c r="Q39" s="43" t="s">
        <v>121</v>
      </c>
      <c r="R39" s="9" t="s">
        <v>118</v>
      </c>
      <c r="S39" s="43">
        <v>8.92743865821992</v>
      </c>
      <c r="T39" s="9">
        <v>2.184628982035555</v>
      </c>
      <c r="U39" s="43">
        <v>3.2038974549821932</v>
      </c>
      <c r="V39" s="9">
        <v>2.2426817704748334</v>
      </c>
      <c r="W39" s="43" t="s">
        <v>121</v>
      </c>
      <c r="X39" s="9" t="s">
        <v>118</v>
      </c>
      <c r="Y39" s="43" t="s">
        <v>121</v>
      </c>
      <c r="Z39" s="18" t="s">
        <v>118</v>
      </c>
    </row>
    <row r="40" spans="1:26" ht="12" customHeight="1">
      <c r="A40" s="37" t="s">
        <v>147</v>
      </c>
      <c r="B40" s="41">
        <v>7.584</v>
      </c>
      <c r="C40" s="10">
        <v>0.4955131</v>
      </c>
      <c r="D40" s="41">
        <v>9.942800000000007</v>
      </c>
      <c r="E40" s="10">
        <v>0.7461898538150383</v>
      </c>
      <c r="F40" s="42">
        <v>100</v>
      </c>
      <c r="G40" s="43">
        <v>67.14607555215828</v>
      </c>
      <c r="H40" s="9">
        <v>3.7351186974069144</v>
      </c>
      <c r="I40" s="43">
        <v>16.847366938890445</v>
      </c>
      <c r="J40" s="9">
        <v>2.5893754327644745</v>
      </c>
      <c r="K40" s="43">
        <v>2.8472864786579217</v>
      </c>
      <c r="L40" s="9">
        <v>1.1940898519569785</v>
      </c>
      <c r="M40" s="43">
        <v>3.2113690308564973</v>
      </c>
      <c r="N40" s="9">
        <v>1.617619340001128</v>
      </c>
      <c r="O40" s="43">
        <v>5.096149977873432</v>
      </c>
      <c r="P40" s="9">
        <v>1.5710017577836761</v>
      </c>
      <c r="Q40" s="43" t="s">
        <v>121</v>
      </c>
      <c r="R40" s="9" t="s">
        <v>118</v>
      </c>
      <c r="S40" s="43">
        <v>2.8995856298024685</v>
      </c>
      <c r="T40" s="9">
        <v>1.311555324472085</v>
      </c>
      <c r="U40" s="43" t="s">
        <v>121</v>
      </c>
      <c r="V40" s="9" t="s">
        <v>118</v>
      </c>
      <c r="W40" s="43" t="s">
        <v>121</v>
      </c>
      <c r="X40" s="9" t="s">
        <v>118</v>
      </c>
      <c r="Y40" s="43" t="s">
        <v>121</v>
      </c>
      <c r="Z40" s="18" t="s">
        <v>118</v>
      </c>
    </row>
    <row r="41" spans="1:26" ht="12" customHeight="1">
      <c r="A41" s="37" t="s">
        <v>148</v>
      </c>
      <c r="B41" s="41">
        <v>19.892</v>
      </c>
      <c r="C41" s="10">
        <v>0.7430746</v>
      </c>
      <c r="D41" s="41">
        <v>24.8775</v>
      </c>
      <c r="E41" s="10">
        <v>1.1061538606776506</v>
      </c>
      <c r="F41" s="42">
        <v>100</v>
      </c>
      <c r="G41" s="43">
        <v>46.28037383177573</v>
      </c>
      <c r="H41" s="9">
        <v>2.3307335604048642</v>
      </c>
      <c r="I41" s="43">
        <v>37.76504873882024</v>
      </c>
      <c r="J41" s="9">
        <v>2.1586658546330635</v>
      </c>
      <c r="K41" s="43">
        <v>3.4460858205205525</v>
      </c>
      <c r="L41" s="9">
        <v>1.0099652242013357</v>
      </c>
      <c r="M41" s="43">
        <v>5.022610792885139</v>
      </c>
      <c r="N41" s="9">
        <v>1.9873585816347046</v>
      </c>
      <c r="O41" s="43">
        <v>1.6488795095970261</v>
      </c>
      <c r="P41" s="9">
        <v>0.41511437843748467</v>
      </c>
      <c r="Q41" s="43">
        <v>2.687569088533817</v>
      </c>
      <c r="R41" s="9">
        <v>0.6986703776145287</v>
      </c>
      <c r="S41" s="43">
        <v>1.1239071450105522</v>
      </c>
      <c r="T41" s="9">
        <v>0.48684143228939053</v>
      </c>
      <c r="U41" s="43">
        <v>1.1580745653703148</v>
      </c>
      <c r="V41" s="9">
        <v>0.3892040790784573</v>
      </c>
      <c r="W41" s="43">
        <v>0.6310923525273845</v>
      </c>
      <c r="X41" s="9">
        <v>0.3361688738367468</v>
      </c>
      <c r="Y41" s="43" t="s">
        <v>121</v>
      </c>
      <c r="Z41" s="18" t="s">
        <v>118</v>
      </c>
    </row>
    <row r="42" spans="1:26" ht="12" customHeight="1">
      <c r="A42" s="37" t="s">
        <v>149</v>
      </c>
      <c r="B42" s="41">
        <v>8.624</v>
      </c>
      <c r="C42" s="10">
        <v>0.396172</v>
      </c>
      <c r="D42" s="41">
        <v>9.363</v>
      </c>
      <c r="E42" s="10">
        <v>0.624238458583419</v>
      </c>
      <c r="F42" s="42">
        <v>100</v>
      </c>
      <c r="G42" s="43">
        <v>49.942326177507205</v>
      </c>
      <c r="H42" s="9">
        <v>3.72263797309382</v>
      </c>
      <c r="I42" s="43">
        <v>30.056605788742928</v>
      </c>
      <c r="J42" s="9">
        <v>3.4174884323011683</v>
      </c>
      <c r="K42" s="43">
        <v>3.9196838620100394</v>
      </c>
      <c r="L42" s="9">
        <v>1.6947653429373162</v>
      </c>
      <c r="M42" s="43">
        <v>8.007049022749118</v>
      </c>
      <c r="N42" s="9">
        <v>2.427113055423921</v>
      </c>
      <c r="O42" s="43">
        <v>3.0353519171205803</v>
      </c>
      <c r="P42" s="9">
        <v>0.9739038456456717</v>
      </c>
      <c r="Q42" s="43">
        <v>1.3841717398269784</v>
      </c>
      <c r="R42" s="9">
        <v>0.9195413086193182</v>
      </c>
      <c r="S42" s="43">
        <v>1.1128911673608886</v>
      </c>
      <c r="T42" s="9">
        <v>0.8897721201170137</v>
      </c>
      <c r="U42" s="43">
        <v>1.2528035885933995</v>
      </c>
      <c r="V42" s="9">
        <v>0.7459784156556282</v>
      </c>
      <c r="W42" s="43" t="s">
        <v>121</v>
      </c>
      <c r="X42" s="9" t="s">
        <v>118</v>
      </c>
      <c r="Y42" s="43" t="s">
        <v>121</v>
      </c>
      <c r="Z42" s="18" t="s">
        <v>118</v>
      </c>
    </row>
    <row r="43" spans="1:26" ht="12" customHeight="1">
      <c r="A43" s="37" t="s">
        <v>150</v>
      </c>
      <c r="B43" s="41">
        <v>13.293</v>
      </c>
      <c r="C43" s="10">
        <v>0.6158712000000001</v>
      </c>
      <c r="D43" s="41">
        <v>14.4547</v>
      </c>
      <c r="E43" s="10">
        <v>0.8987582803557003</v>
      </c>
      <c r="F43" s="42">
        <v>100.00000000000011</v>
      </c>
      <c r="G43" s="43">
        <v>45.15071222508948</v>
      </c>
      <c r="H43" s="9">
        <v>3.5851743481365084</v>
      </c>
      <c r="I43" s="43">
        <v>30.462064242080462</v>
      </c>
      <c r="J43" s="9">
        <v>3.093493672634177</v>
      </c>
      <c r="K43" s="43">
        <v>4.8427155181359725</v>
      </c>
      <c r="L43" s="9">
        <v>1.3292406481870525</v>
      </c>
      <c r="M43" s="43">
        <v>3.8665624329802797</v>
      </c>
      <c r="N43" s="9">
        <v>1.2830695408757977</v>
      </c>
      <c r="O43" s="43">
        <v>1.8907345015808021</v>
      </c>
      <c r="P43" s="9">
        <v>0.8046881928390002</v>
      </c>
      <c r="Q43" s="43">
        <v>2.4248168415809412</v>
      </c>
      <c r="R43" s="9">
        <v>0.7056147033359992</v>
      </c>
      <c r="S43" s="43">
        <v>4.7015849516074395</v>
      </c>
      <c r="T43" s="9">
        <v>1.5022005836912498</v>
      </c>
      <c r="U43" s="43">
        <v>3.6756210782652032</v>
      </c>
      <c r="V43" s="9">
        <v>1.2170067406738587</v>
      </c>
      <c r="W43" s="43">
        <v>1.8948854005963474</v>
      </c>
      <c r="X43" s="9">
        <v>0.7475483436934738</v>
      </c>
      <c r="Y43" s="43">
        <v>1.0903028080831847</v>
      </c>
      <c r="Z43" s="18">
        <v>0.5376488458247152</v>
      </c>
    </row>
    <row r="44" spans="1:26" ht="12" customHeight="1">
      <c r="A44" s="37" t="s">
        <v>58</v>
      </c>
      <c r="B44" s="44"/>
      <c r="C44" s="10"/>
      <c r="D44" s="44"/>
      <c r="E44" s="10"/>
      <c r="F44" s="42"/>
      <c r="G44" s="45"/>
      <c r="H44" s="9"/>
      <c r="I44" s="45"/>
      <c r="J44" s="9"/>
      <c r="K44" s="45"/>
      <c r="L44" s="9"/>
      <c r="M44" s="45"/>
      <c r="N44" s="9"/>
      <c r="O44" s="45"/>
      <c r="P44" s="9"/>
      <c r="Q44" s="45"/>
      <c r="R44" s="9"/>
      <c r="S44" s="45"/>
      <c r="T44" s="9"/>
      <c r="U44" s="45"/>
      <c r="V44" s="9"/>
      <c r="W44" s="45"/>
      <c r="X44" s="9"/>
      <c r="Y44" s="45"/>
      <c r="Z44" s="18"/>
    </row>
    <row r="45" spans="1:26" ht="12" customHeight="1">
      <c r="A45" s="37" t="s">
        <v>83</v>
      </c>
      <c r="B45" s="44"/>
      <c r="C45" s="10"/>
      <c r="D45" s="44"/>
      <c r="E45" s="10"/>
      <c r="F45" s="42"/>
      <c r="G45" s="45"/>
      <c r="H45" s="9"/>
      <c r="I45" s="45"/>
      <c r="J45" s="9"/>
      <c r="K45" s="45"/>
      <c r="L45" s="9"/>
      <c r="M45" s="45"/>
      <c r="N45" s="9"/>
      <c r="O45" s="45"/>
      <c r="P45" s="9"/>
      <c r="Q45" s="45"/>
      <c r="R45" s="9"/>
      <c r="S45" s="45"/>
      <c r="T45" s="9"/>
      <c r="U45" s="45"/>
      <c r="V45" s="9"/>
      <c r="W45" s="45"/>
      <c r="X45" s="9"/>
      <c r="Y45" s="45"/>
      <c r="Z45" s="18"/>
    </row>
    <row r="46" spans="1:26" ht="12" customHeight="1">
      <c r="A46" s="37" t="s">
        <v>85</v>
      </c>
      <c r="B46" s="41">
        <v>16.197</v>
      </c>
      <c r="C46" s="10">
        <v>0.7625875999999999</v>
      </c>
      <c r="D46" s="41">
        <v>26.954900000000002</v>
      </c>
      <c r="E46" s="10">
        <v>1.079198422551706</v>
      </c>
      <c r="F46" s="42">
        <v>100</v>
      </c>
      <c r="G46" s="43">
        <v>60.74183172632807</v>
      </c>
      <c r="H46" s="9">
        <v>2.4659689276667036</v>
      </c>
      <c r="I46" s="43">
        <v>24.19745575016047</v>
      </c>
      <c r="J46" s="9">
        <v>2.1596793188477275</v>
      </c>
      <c r="K46" s="43">
        <v>4.177719078905879</v>
      </c>
      <c r="L46" s="9">
        <v>1.1559571327870521</v>
      </c>
      <c r="M46" s="43">
        <v>1.9480688112365478</v>
      </c>
      <c r="N46" s="9">
        <v>0.5475073736619079</v>
      </c>
      <c r="O46" s="43">
        <v>2.450389354069206</v>
      </c>
      <c r="P46" s="9">
        <v>0.627317757105824</v>
      </c>
      <c r="Q46" s="43">
        <v>0.7749982377972099</v>
      </c>
      <c r="R46" s="9">
        <v>0.25531883247054854</v>
      </c>
      <c r="S46" s="43">
        <v>1.9595695031330125</v>
      </c>
      <c r="T46" s="9">
        <v>0.9185557633120837</v>
      </c>
      <c r="U46" s="43">
        <v>1.3552266934768824</v>
      </c>
      <c r="V46" s="9">
        <v>0.4649782226184259</v>
      </c>
      <c r="W46" s="43">
        <v>1.8683059480836521</v>
      </c>
      <c r="X46" s="9">
        <v>0.6220916116866737</v>
      </c>
      <c r="Y46" s="43">
        <v>0.5264348968091148</v>
      </c>
      <c r="Z46" s="18">
        <v>0.3576318190381398</v>
      </c>
    </row>
    <row r="47" spans="1:26" ht="12" customHeight="1" thickBot="1">
      <c r="A47" s="37" t="s">
        <v>84</v>
      </c>
      <c r="B47" s="47">
        <v>44.302</v>
      </c>
      <c r="C47" s="12">
        <v>1.2424693</v>
      </c>
      <c r="D47" s="47">
        <v>29.4493</v>
      </c>
      <c r="E47" s="12">
        <v>1.4017434931099846</v>
      </c>
      <c r="F47" s="48">
        <v>100</v>
      </c>
      <c r="G47" s="49">
        <v>42.02578669102493</v>
      </c>
      <c r="H47" s="13">
        <v>2.030981167781962</v>
      </c>
      <c r="I47" s="49">
        <v>37.44265568281758</v>
      </c>
      <c r="J47" s="14">
        <v>1.997347176345726</v>
      </c>
      <c r="K47" s="49">
        <v>4.686698834946842</v>
      </c>
      <c r="L47" s="13">
        <v>1.0085322189549055</v>
      </c>
      <c r="M47" s="49">
        <v>5.970600319871778</v>
      </c>
      <c r="N47" s="13">
        <v>1.0081351356026098</v>
      </c>
      <c r="O47" s="49">
        <v>1.6818735929207145</v>
      </c>
      <c r="P47" s="13">
        <v>0.44432204794608593</v>
      </c>
      <c r="Q47" s="49">
        <v>1.6784779264702385</v>
      </c>
      <c r="R47" s="13">
        <v>0.5295963752102579</v>
      </c>
      <c r="S47" s="49">
        <v>3.1752876978400164</v>
      </c>
      <c r="T47" s="13">
        <v>0.9858236383703448</v>
      </c>
      <c r="U47" s="49">
        <v>1.9779757074022133</v>
      </c>
      <c r="V47" s="13">
        <v>0.6409332095005933</v>
      </c>
      <c r="W47" s="49">
        <v>0.7283704536270811</v>
      </c>
      <c r="X47" s="13">
        <v>0.31231732200360546</v>
      </c>
      <c r="Y47" s="49">
        <v>0.632273093078613</v>
      </c>
      <c r="Z47" s="19">
        <v>0.27756117877569886</v>
      </c>
    </row>
    <row r="48" spans="1:26" ht="12" customHeight="1" thickTop="1">
      <c r="A48" s="50" t="s">
        <v>173</v>
      </c>
      <c r="B48" s="26"/>
      <c r="C48" s="10"/>
      <c r="D48" s="26"/>
      <c r="E48" s="10"/>
      <c r="F48" s="29"/>
      <c r="G48" s="31"/>
      <c r="H48" s="9"/>
      <c r="I48" s="31"/>
      <c r="J48" s="9"/>
      <c r="K48" s="31"/>
      <c r="L48" s="9"/>
      <c r="M48" s="31"/>
      <c r="N48" s="9"/>
      <c r="O48" s="31"/>
      <c r="P48" s="9"/>
      <c r="Q48" s="31"/>
      <c r="R48" s="9"/>
      <c r="S48" s="31"/>
      <c r="T48" s="9"/>
      <c r="U48" s="31"/>
      <c r="V48" s="9"/>
      <c r="W48" s="31"/>
      <c r="X48" s="9"/>
      <c r="Y48" s="31"/>
      <c r="Z48" s="18"/>
    </row>
    <row r="49" spans="1:26" ht="12" customHeight="1">
      <c r="A49" s="25" t="s">
        <v>120</v>
      </c>
      <c r="B49" s="51">
        <v>416.006</v>
      </c>
      <c r="C49" s="15">
        <v>5.9498831</v>
      </c>
      <c r="D49" s="33">
        <v>530.0226999999993</v>
      </c>
      <c r="E49" s="15" t="s">
        <v>175</v>
      </c>
      <c r="F49" s="35">
        <v>100.00000000000021</v>
      </c>
      <c r="G49" s="36">
        <v>44.43866272142691</v>
      </c>
      <c r="H49" s="16">
        <v>0.46072282144678933</v>
      </c>
      <c r="I49" s="36">
        <v>40.77408382697585</v>
      </c>
      <c r="J49" s="16">
        <v>0.5413696023680009</v>
      </c>
      <c r="K49" s="36">
        <v>2.608756191008426</v>
      </c>
      <c r="L49" s="16">
        <v>0.1711884993049049</v>
      </c>
      <c r="M49" s="36">
        <v>2.9921171300776415</v>
      </c>
      <c r="N49" s="16">
        <v>0.14156937400078842</v>
      </c>
      <c r="O49" s="36">
        <v>1.9166160241816086</v>
      </c>
      <c r="P49" s="16">
        <v>0.11519992139364672</v>
      </c>
      <c r="Q49" s="36">
        <v>1.6101951859797718</v>
      </c>
      <c r="R49" s="16">
        <v>0.10474495239866939</v>
      </c>
      <c r="S49" s="36">
        <v>2.0509876275110517</v>
      </c>
      <c r="T49" s="16">
        <v>0.15424342119656312</v>
      </c>
      <c r="U49" s="36">
        <v>1.7735655472869394</v>
      </c>
      <c r="V49" s="16">
        <v>0.18255753754029766</v>
      </c>
      <c r="W49" s="36">
        <v>1.0405026048884336</v>
      </c>
      <c r="X49" s="16">
        <v>0.14668400614332078</v>
      </c>
      <c r="Y49" s="36">
        <v>0.794513140663599</v>
      </c>
      <c r="Z49" s="20">
        <v>0.14561417694479167</v>
      </c>
    </row>
    <row r="50" spans="1:26" ht="12" customHeight="1">
      <c r="A50" s="37" t="s">
        <v>64</v>
      </c>
      <c r="B50" s="44"/>
      <c r="C50" s="10"/>
      <c r="D50" s="44"/>
      <c r="E50" s="10"/>
      <c r="F50" s="52"/>
      <c r="G50" s="45"/>
      <c r="H50" s="9"/>
      <c r="I50" s="45"/>
      <c r="J50" s="9"/>
      <c r="K50" s="45"/>
      <c r="L50" s="9"/>
      <c r="M50" s="45"/>
      <c r="N50" s="9"/>
      <c r="O50" s="45"/>
      <c r="P50" s="9"/>
      <c r="Q50" s="45"/>
      <c r="R50" s="9"/>
      <c r="S50" s="45"/>
      <c r="T50" s="9"/>
      <c r="U50" s="45"/>
      <c r="V50" s="9"/>
      <c r="W50" s="45"/>
      <c r="X50" s="9"/>
      <c r="Y50" s="45"/>
      <c r="Z50" s="18"/>
    </row>
    <row r="51" spans="1:26" ht="12" customHeight="1">
      <c r="A51" s="37" t="s">
        <v>87</v>
      </c>
      <c r="B51" s="41">
        <v>2.523</v>
      </c>
      <c r="C51" s="10">
        <v>0.1632956</v>
      </c>
      <c r="D51" s="41">
        <v>7.3222</v>
      </c>
      <c r="E51" s="11">
        <v>0.97300246961301</v>
      </c>
      <c r="F51" s="42">
        <v>100</v>
      </c>
      <c r="G51" s="43">
        <v>30.770806588183866</v>
      </c>
      <c r="H51" s="9">
        <v>6.241761855688071</v>
      </c>
      <c r="I51" s="43">
        <v>60.604736281445454</v>
      </c>
      <c r="J51" s="9">
        <v>6.302768056614575</v>
      </c>
      <c r="K51" s="43" t="s">
        <v>121</v>
      </c>
      <c r="L51" s="9" t="s">
        <v>118</v>
      </c>
      <c r="M51" s="43">
        <v>2.141432902679522</v>
      </c>
      <c r="N51" s="9">
        <v>1.4628218361962162</v>
      </c>
      <c r="O51" s="43" t="s">
        <v>121</v>
      </c>
      <c r="P51" s="9" t="s">
        <v>118</v>
      </c>
      <c r="Q51" s="43" t="s">
        <v>121</v>
      </c>
      <c r="R51" s="9" t="s">
        <v>118</v>
      </c>
      <c r="S51" s="43" t="s">
        <v>121</v>
      </c>
      <c r="T51" s="9" t="s">
        <v>118</v>
      </c>
      <c r="U51" s="43" t="s">
        <v>121</v>
      </c>
      <c r="V51" s="9" t="s">
        <v>118</v>
      </c>
      <c r="W51" s="43" t="s">
        <v>121</v>
      </c>
      <c r="X51" s="9" t="s">
        <v>118</v>
      </c>
      <c r="Y51" s="43" t="s">
        <v>121</v>
      </c>
      <c r="Z51" s="18" t="s">
        <v>118</v>
      </c>
    </row>
    <row r="52" spans="1:26" ht="12" customHeight="1">
      <c r="A52" s="37" t="s">
        <v>86</v>
      </c>
      <c r="B52" s="41">
        <v>31.633</v>
      </c>
      <c r="C52" s="10">
        <v>1.787625</v>
      </c>
      <c r="D52" s="41">
        <v>44.8941</v>
      </c>
      <c r="E52" s="11">
        <v>2.984738636453199</v>
      </c>
      <c r="F52" s="42">
        <v>100</v>
      </c>
      <c r="G52" s="43">
        <v>60.602172668568905</v>
      </c>
      <c r="H52" s="9">
        <v>1.9638516544203575</v>
      </c>
      <c r="I52" s="43">
        <v>26.18139131868107</v>
      </c>
      <c r="J52" s="9">
        <v>1.7314592108064564</v>
      </c>
      <c r="K52" s="43">
        <v>4.33308608480847</v>
      </c>
      <c r="L52" s="9">
        <v>0.6983360655352044</v>
      </c>
      <c r="M52" s="43">
        <v>2.346410775580755</v>
      </c>
      <c r="N52" s="9">
        <v>0.5405447143039455</v>
      </c>
      <c r="O52" s="43">
        <v>1.6561196237367493</v>
      </c>
      <c r="P52" s="9">
        <v>0.7698038313023742</v>
      </c>
      <c r="Q52" s="43">
        <v>0.5330321801751232</v>
      </c>
      <c r="R52" s="9">
        <v>0.27556923525943866</v>
      </c>
      <c r="S52" s="43">
        <v>1.9639551745106818</v>
      </c>
      <c r="T52" s="9">
        <v>0.6876027985017519</v>
      </c>
      <c r="U52" s="43">
        <v>0.9970129705239663</v>
      </c>
      <c r="V52" s="9">
        <v>0.5003589283432235</v>
      </c>
      <c r="W52" s="43">
        <v>0.9983494490367331</v>
      </c>
      <c r="X52" s="9">
        <v>0.5168947380583744</v>
      </c>
      <c r="Y52" s="43">
        <v>0.38846975437752396</v>
      </c>
      <c r="Z52" s="18">
        <v>0.2268770150606847</v>
      </c>
    </row>
    <row r="53" spans="1:26" ht="12" customHeight="1">
      <c r="A53" s="37" t="s">
        <v>88</v>
      </c>
      <c r="B53" s="41">
        <v>9.563</v>
      </c>
      <c r="C53" s="11">
        <v>1.0183458</v>
      </c>
      <c r="D53" s="41">
        <v>13.7463</v>
      </c>
      <c r="E53" s="10">
        <v>1.2401902584453997</v>
      </c>
      <c r="F53" s="42">
        <v>100</v>
      </c>
      <c r="G53" s="43">
        <v>47.743029033267156</v>
      </c>
      <c r="H53" s="9">
        <v>3.711620588045194</v>
      </c>
      <c r="I53" s="43">
        <v>39.34877021453049</v>
      </c>
      <c r="J53" s="9">
        <v>3.893390813529932</v>
      </c>
      <c r="K53" s="43">
        <v>2.135847464408606</v>
      </c>
      <c r="L53" s="9">
        <v>0.9725676857301562</v>
      </c>
      <c r="M53" s="43">
        <v>2.814575558513929</v>
      </c>
      <c r="N53" s="9">
        <v>0.9516433832620971</v>
      </c>
      <c r="O53" s="43">
        <v>0.5092279376995994</v>
      </c>
      <c r="P53" s="9">
        <v>0.359936613433637</v>
      </c>
      <c r="Q53" s="43">
        <v>1.549507867571638</v>
      </c>
      <c r="R53" s="9">
        <v>0.990364142954889</v>
      </c>
      <c r="S53" s="43" t="s">
        <v>121</v>
      </c>
      <c r="T53" s="9" t="s">
        <v>118</v>
      </c>
      <c r="U53" s="43">
        <v>0.8184020427314991</v>
      </c>
      <c r="V53" s="9">
        <v>0.5204364097945492</v>
      </c>
      <c r="W53" s="43">
        <v>3.488938841724684</v>
      </c>
      <c r="X53" s="9">
        <v>1.8217911188077576</v>
      </c>
      <c r="Y53" s="43">
        <v>1.1035696878432746</v>
      </c>
      <c r="Z53" s="18">
        <v>0.8600419365815456</v>
      </c>
    </row>
    <row r="54" spans="1:26" ht="12" customHeight="1">
      <c r="A54" s="37" t="s">
        <v>89</v>
      </c>
      <c r="B54" s="41">
        <v>33.552</v>
      </c>
      <c r="C54" s="10">
        <v>1.58731</v>
      </c>
      <c r="D54" s="41">
        <v>63.5024</v>
      </c>
      <c r="E54" s="10">
        <v>2.5657880779194717</v>
      </c>
      <c r="F54" s="42">
        <v>99.99999999999996</v>
      </c>
      <c r="G54" s="43">
        <v>25.291642520597637</v>
      </c>
      <c r="H54" s="9">
        <v>1.6481198501335044</v>
      </c>
      <c r="I54" s="43">
        <v>59.84891909597114</v>
      </c>
      <c r="J54" s="9">
        <v>2.105254694132015</v>
      </c>
      <c r="K54" s="43">
        <v>1.4457721282975136</v>
      </c>
      <c r="L54" s="9">
        <v>0.40646400029263025</v>
      </c>
      <c r="M54" s="43">
        <v>5.1694109199022416</v>
      </c>
      <c r="N54" s="9">
        <v>0.9007517087461573</v>
      </c>
      <c r="O54" s="43">
        <v>1.7045025069918618</v>
      </c>
      <c r="P54" s="9">
        <v>0.37004360836841216</v>
      </c>
      <c r="Q54" s="43">
        <v>3.4272720401118706</v>
      </c>
      <c r="R54" s="9">
        <v>0.48701441694016306</v>
      </c>
      <c r="S54" s="43">
        <v>0.36392325329436365</v>
      </c>
      <c r="T54" s="9">
        <v>0.19459382271408965</v>
      </c>
      <c r="U54" s="43">
        <v>1.2511338154148504</v>
      </c>
      <c r="V54" s="9">
        <v>0.38239274411123153</v>
      </c>
      <c r="W54" s="43">
        <v>0.32817657285393936</v>
      </c>
      <c r="X54" s="9">
        <v>0.14709104539220666</v>
      </c>
      <c r="Y54" s="43">
        <v>1.1692471465645395</v>
      </c>
      <c r="Z54" s="18">
        <v>0.36491196476548077</v>
      </c>
    </row>
    <row r="55" spans="1:26" ht="12" customHeight="1">
      <c r="A55" s="37" t="s">
        <v>90</v>
      </c>
      <c r="B55" s="41">
        <v>13.086</v>
      </c>
      <c r="C55" s="11">
        <v>0.9950983</v>
      </c>
      <c r="D55" s="41">
        <v>29.1952</v>
      </c>
      <c r="E55" s="10">
        <v>1.7816746691877834</v>
      </c>
      <c r="F55" s="42">
        <v>100</v>
      </c>
      <c r="G55" s="43">
        <v>22.226941415027138</v>
      </c>
      <c r="H55" s="9">
        <v>2.4120342541185695</v>
      </c>
      <c r="I55" s="43">
        <v>63.89851756453123</v>
      </c>
      <c r="J55" s="9">
        <v>2.844789590400774</v>
      </c>
      <c r="K55" s="43">
        <v>0.8542500137008828</v>
      </c>
      <c r="L55" s="9">
        <v>0.3547493307622444</v>
      </c>
      <c r="M55" s="43">
        <v>6.3870088233682285</v>
      </c>
      <c r="N55" s="9">
        <v>1.1704744378038385</v>
      </c>
      <c r="O55" s="43">
        <v>1.3259028881459975</v>
      </c>
      <c r="P55" s="9">
        <v>0.41124625019526</v>
      </c>
      <c r="Q55" s="43">
        <v>2.1664520195100567</v>
      </c>
      <c r="R55" s="9">
        <v>0.5249762344096571</v>
      </c>
      <c r="S55" s="43" t="s">
        <v>121</v>
      </c>
      <c r="T55" s="9" t="s">
        <v>118</v>
      </c>
      <c r="U55" s="43">
        <v>0.8837069107250511</v>
      </c>
      <c r="V55" s="9">
        <v>0.5249389062205445</v>
      </c>
      <c r="W55" s="43" t="s">
        <v>121</v>
      </c>
      <c r="X55" s="9" t="s">
        <v>118</v>
      </c>
      <c r="Y55" s="43">
        <v>1.6214994245629426</v>
      </c>
      <c r="Z55" s="18">
        <v>0.6857121019805515</v>
      </c>
    </row>
    <row r="56" spans="1:26" ht="12" customHeight="1">
      <c r="A56" s="37" t="s">
        <v>91</v>
      </c>
      <c r="B56" s="41">
        <v>20.466</v>
      </c>
      <c r="C56" s="10">
        <v>1.2446697999999998</v>
      </c>
      <c r="D56" s="41">
        <v>34.307199999999995</v>
      </c>
      <c r="E56" s="10">
        <v>1.7583605740160304</v>
      </c>
      <c r="F56" s="42">
        <v>100</v>
      </c>
      <c r="G56" s="43">
        <v>27.899682865404362</v>
      </c>
      <c r="H56" s="9">
        <v>2.5341227272023237</v>
      </c>
      <c r="I56" s="43">
        <v>56.40273761775955</v>
      </c>
      <c r="J56" s="9">
        <v>2.975965285506023</v>
      </c>
      <c r="K56" s="43">
        <v>1.9491535304542502</v>
      </c>
      <c r="L56" s="9">
        <v>0.6578314489366104</v>
      </c>
      <c r="M56" s="43">
        <v>4.133243167614963</v>
      </c>
      <c r="N56" s="9">
        <v>1.168851510082998</v>
      </c>
      <c r="O56" s="43">
        <v>2.02668827534745</v>
      </c>
      <c r="P56" s="9">
        <v>0.572947197805868</v>
      </c>
      <c r="Q56" s="43">
        <v>4.500221527842555</v>
      </c>
      <c r="R56" s="9">
        <v>0.7726788321704747</v>
      </c>
      <c r="S56" s="43">
        <v>0.45617246525510713</v>
      </c>
      <c r="T56" s="9">
        <v>0.2393243299435789</v>
      </c>
      <c r="U56" s="43">
        <v>1.5638116780151117</v>
      </c>
      <c r="V56" s="9">
        <v>0.6037776315957639</v>
      </c>
      <c r="W56" s="43" t="s">
        <v>121</v>
      </c>
      <c r="X56" s="9" t="s">
        <v>118</v>
      </c>
      <c r="Y56" s="43">
        <v>0.7843834530360978</v>
      </c>
      <c r="Z56" s="18">
        <v>0.36776680609234896</v>
      </c>
    </row>
    <row r="57" spans="1:26" ht="12" customHeight="1">
      <c r="A57" s="37" t="s">
        <v>58</v>
      </c>
      <c r="B57" s="44"/>
      <c r="C57" s="10"/>
      <c r="D57" s="44"/>
      <c r="E57" s="10"/>
      <c r="F57" s="42"/>
      <c r="G57" s="45"/>
      <c r="H57" s="9"/>
      <c r="I57" s="45"/>
      <c r="J57" s="9"/>
      <c r="K57" s="45"/>
      <c r="L57" s="9"/>
      <c r="M57" s="45"/>
      <c r="N57" s="9"/>
      <c r="O57" s="45"/>
      <c r="P57" s="9"/>
      <c r="Q57" s="45"/>
      <c r="R57" s="9"/>
      <c r="S57" s="45"/>
      <c r="T57" s="9"/>
      <c r="U57" s="45"/>
      <c r="V57" s="9"/>
      <c r="W57" s="45"/>
      <c r="X57" s="9"/>
      <c r="Y57" s="45"/>
      <c r="Z57" s="18"/>
    </row>
    <row r="58" spans="1:26" ht="12" customHeight="1">
      <c r="A58" s="37" t="s">
        <v>92</v>
      </c>
      <c r="B58" s="41">
        <v>9.31</v>
      </c>
      <c r="C58" s="10">
        <v>0.8224037</v>
      </c>
      <c r="D58" s="41">
        <v>14.048</v>
      </c>
      <c r="E58" s="10">
        <v>1.4895276186849955</v>
      </c>
      <c r="F58" s="42">
        <v>100</v>
      </c>
      <c r="G58" s="43">
        <v>78.56776765375855</v>
      </c>
      <c r="H58" s="9">
        <v>3.702552905757882</v>
      </c>
      <c r="I58" s="43">
        <v>6.834424829157176</v>
      </c>
      <c r="J58" s="9">
        <v>2.772217651855495</v>
      </c>
      <c r="K58" s="43">
        <v>1.4450455580865607</v>
      </c>
      <c r="L58" s="9">
        <v>1.2217225461042776</v>
      </c>
      <c r="M58" s="43" t="s">
        <v>121</v>
      </c>
      <c r="N58" s="9" t="s">
        <v>118</v>
      </c>
      <c r="O58" s="43">
        <v>1.7176822323462415</v>
      </c>
      <c r="P58" s="9">
        <v>0.4577822848676969</v>
      </c>
      <c r="Q58" s="43">
        <v>0.8506548974943053</v>
      </c>
      <c r="R58" s="9">
        <v>0.4642121508362937</v>
      </c>
      <c r="S58" s="43">
        <v>7.972665148063781</v>
      </c>
      <c r="T58" s="9">
        <v>2.1282511814372165</v>
      </c>
      <c r="U58" s="43" t="s">
        <v>121</v>
      </c>
      <c r="V58" s="9" t="s">
        <v>118</v>
      </c>
      <c r="W58" s="43" t="s">
        <v>121</v>
      </c>
      <c r="X58" s="9" t="s">
        <v>118</v>
      </c>
      <c r="Y58" s="43" t="s">
        <v>121</v>
      </c>
      <c r="Z58" s="18" t="s">
        <v>118</v>
      </c>
    </row>
    <row r="59" spans="1:26" ht="12" customHeight="1">
      <c r="A59" s="37" t="s">
        <v>103</v>
      </c>
      <c r="B59" s="41">
        <v>38.068</v>
      </c>
      <c r="C59" s="10">
        <v>1.4856636</v>
      </c>
      <c r="D59" s="41">
        <v>47.756099999999996</v>
      </c>
      <c r="E59" s="10">
        <v>3.6469351344982917</v>
      </c>
      <c r="F59" s="42">
        <v>99.99999999999997</v>
      </c>
      <c r="G59" s="43">
        <v>44.829456341702944</v>
      </c>
      <c r="H59" s="9">
        <v>2.0632593843327016</v>
      </c>
      <c r="I59" s="43">
        <v>43.88968110880073</v>
      </c>
      <c r="J59" s="9">
        <v>2.444250112121131</v>
      </c>
      <c r="K59" s="43">
        <v>1.7009345402995633</v>
      </c>
      <c r="L59" s="9">
        <v>0.5430495154692533</v>
      </c>
      <c r="M59" s="43">
        <v>1.25261484920251</v>
      </c>
      <c r="N59" s="9">
        <v>0.33849477623349594</v>
      </c>
      <c r="O59" s="43">
        <v>1.7918129830534735</v>
      </c>
      <c r="P59" s="9">
        <v>0.4948197783102542</v>
      </c>
      <c r="Q59" s="43">
        <v>0.893079627524023</v>
      </c>
      <c r="R59" s="9">
        <v>0.24726332247534394</v>
      </c>
      <c r="S59" s="43">
        <v>1.0078293663008495</v>
      </c>
      <c r="T59" s="9">
        <v>0.35957690436177014</v>
      </c>
      <c r="U59" s="43">
        <v>1.8728497511312687</v>
      </c>
      <c r="V59" s="9">
        <v>0.5786616942485967</v>
      </c>
      <c r="W59" s="43">
        <v>2.0732429993236465</v>
      </c>
      <c r="X59" s="9">
        <v>0.8369597955783215</v>
      </c>
      <c r="Y59" s="43">
        <v>0.6884984326609584</v>
      </c>
      <c r="Z59" s="18">
        <v>0.30469381489401354</v>
      </c>
    </row>
    <row r="60" spans="1:26" ht="12" customHeight="1">
      <c r="A60" s="37" t="s">
        <v>93</v>
      </c>
      <c r="B60" s="41">
        <v>48.653</v>
      </c>
      <c r="C60" s="10">
        <v>2.2472469999999998</v>
      </c>
      <c r="D60" s="41">
        <v>57.810000000000066</v>
      </c>
      <c r="E60" s="10">
        <v>3.0635192090609906</v>
      </c>
      <c r="F60" s="42">
        <v>100</v>
      </c>
      <c r="G60" s="43">
        <v>27.906590555267222</v>
      </c>
      <c r="H60" s="9">
        <v>1.6518280145022144</v>
      </c>
      <c r="I60" s="43">
        <v>57.09046877702803</v>
      </c>
      <c r="J60" s="9">
        <v>1.7396517440479955</v>
      </c>
      <c r="K60" s="43">
        <v>1.2418266735858834</v>
      </c>
      <c r="L60" s="9">
        <v>0.405718328423708</v>
      </c>
      <c r="M60" s="43">
        <v>4.000172980453205</v>
      </c>
      <c r="N60" s="9">
        <v>0.5167941037578913</v>
      </c>
      <c r="O60" s="43">
        <v>0.8220031136481569</v>
      </c>
      <c r="P60" s="9">
        <v>0.25553157787025477</v>
      </c>
      <c r="Q60" s="43">
        <v>1.421899325376231</v>
      </c>
      <c r="R60" s="9">
        <v>0.37984069233114465</v>
      </c>
      <c r="S60" s="43">
        <v>4.046531741913159</v>
      </c>
      <c r="T60" s="9">
        <v>0.8658435863434979</v>
      </c>
      <c r="U60" s="43">
        <v>2.4388514097906913</v>
      </c>
      <c r="V60" s="9">
        <v>0.7151655235570952</v>
      </c>
      <c r="W60" s="43">
        <v>0.5038920601971971</v>
      </c>
      <c r="X60" s="9">
        <v>0.31645896616641944</v>
      </c>
      <c r="Y60" s="43">
        <v>0.5277633627400098</v>
      </c>
      <c r="Z60" s="18">
        <v>0.2308881223269249</v>
      </c>
    </row>
    <row r="61" spans="1:26" ht="12" customHeight="1">
      <c r="A61" s="37" t="s">
        <v>94</v>
      </c>
      <c r="B61" s="41">
        <v>15.42</v>
      </c>
      <c r="C61" s="10">
        <v>1.2719693</v>
      </c>
      <c r="D61" s="41">
        <v>16.537200000000002</v>
      </c>
      <c r="E61" s="10">
        <v>1.240174034702067</v>
      </c>
      <c r="F61" s="42">
        <v>100</v>
      </c>
      <c r="G61" s="43">
        <v>47.244394456135254</v>
      </c>
      <c r="H61" s="9">
        <v>3.3323691295603965</v>
      </c>
      <c r="I61" s="43">
        <v>34.73804513460563</v>
      </c>
      <c r="J61" s="9">
        <v>3.638660378696008</v>
      </c>
      <c r="K61" s="43">
        <v>2.033596981351136</v>
      </c>
      <c r="L61" s="9">
        <v>1.0347502242763675</v>
      </c>
      <c r="M61" s="43">
        <v>2.054761386449943</v>
      </c>
      <c r="N61" s="9">
        <v>0.9166565706004983</v>
      </c>
      <c r="O61" s="43">
        <v>1.181578501801998</v>
      </c>
      <c r="P61" s="9">
        <v>0.7154769271106884</v>
      </c>
      <c r="Q61" s="43">
        <v>0.8604842415886608</v>
      </c>
      <c r="R61" s="9">
        <v>0.4459057551264418</v>
      </c>
      <c r="S61" s="43">
        <v>6.428536874440654</v>
      </c>
      <c r="T61" s="9">
        <v>2.1000137348508012</v>
      </c>
      <c r="U61" s="43">
        <v>5.068572672520136</v>
      </c>
      <c r="V61" s="9">
        <v>2.4137677420267813</v>
      </c>
      <c r="W61" s="43" t="s">
        <v>121</v>
      </c>
      <c r="X61" s="9" t="s">
        <v>118</v>
      </c>
      <c r="Y61" s="43" t="s">
        <v>121</v>
      </c>
      <c r="Z61" s="18" t="s">
        <v>118</v>
      </c>
    </row>
    <row r="62" spans="1:26" ht="12" customHeight="1">
      <c r="A62" s="37" t="s">
        <v>95</v>
      </c>
      <c r="B62" s="41">
        <v>11.863</v>
      </c>
      <c r="C62" s="10">
        <v>0.8168596</v>
      </c>
      <c r="D62" s="41">
        <v>13.3331</v>
      </c>
      <c r="E62" s="10">
        <v>1.3435063742974112</v>
      </c>
      <c r="F62" s="42">
        <v>100</v>
      </c>
      <c r="G62" s="43" t="s">
        <v>121</v>
      </c>
      <c r="H62" s="9" t="s">
        <v>118</v>
      </c>
      <c r="I62" s="43">
        <v>86.29951024142926</v>
      </c>
      <c r="J62" s="9">
        <v>2.04248606104986</v>
      </c>
      <c r="K62" s="43" t="s">
        <v>121</v>
      </c>
      <c r="L62" s="9" t="s">
        <v>118</v>
      </c>
      <c r="M62" s="43">
        <v>8.03489061058569</v>
      </c>
      <c r="N62" s="9">
        <v>1.298266693197349</v>
      </c>
      <c r="O62" s="43" t="s">
        <v>121</v>
      </c>
      <c r="P62" s="9" t="s">
        <v>118</v>
      </c>
      <c r="Q62" s="43">
        <v>1.4482753448185346</v>
      </c>
      <c r="R62" s="9">
        <v>0.5555628101133289</v>
      </c>
      <c r="S62" s="43" t="s">
        <v>121</v>
      </c>
      <c r="T62" s="9" t="s">
        <v>118</v>
      </c>
      <c r="U62" s="43">
        <v>1.3057728510248932</v>
      </c>
      <c r="V62" s="9">
        <v>1.033324012261757</v>
      </c>
      <c r="W62" s="43" t="s">
        <v>121</v>
      </c>
      <c r="X62" s="9" t="s">
        <v>118</v>
      </c>
      <c r="Y62" s="43">
        <v>0.9060158552774675</v>
      </c>
      <c r="Z62" s="18">
        <v>0.4658433553888772</v>
      </c>
    </row>
    <row r="63" spans="1:26" ht="12" customHeight="1">
      <c r="A63" s="37" t="s">
        <v>96</v>
      </c>
      <c r="B63" s="41">
        <v>21.37</v>
      </c>
      <c r="C63" s="10">
        <v>1.6682172</v>
      </c>
      <c r="D63" s="41">
        <v>27.939700000000002</v>
      </c>
      <c r="E63" s="11">
        <v>1.9780435506464353</v>
      </c>
      <c r="F63" s="42">
        <v>100</v>
      </c>
      <c r="G63" s="43">
        <v>29.436966037573814</v>
      </c>
      <c r="H63" s="9">
        <v>2.862706864948371</v>
      </c>
      <c r="I63" s="43">
        <v>56.3817793319184</v>
      </c>
      <c r="J63" s="9">
        <v>3.0681044268609488</v>
      </c>
      <c r="K63" s="43">
        <v>1.181472957834194</v>
      </c>
      <c r="L63" s="9">
        <v>0.6631171114400777</v>
      </c>
      <c r="M63" s="43">
        <v>3.2262336388722885</v>
      </c>
      <c r="N63" s="9">
        <v>0.7575142124355075</v>
      </c>
      <c r="O63" s="43">
        <v>0.8296438401271315</v>
      </c>
      <c r="P63" s="9">
        <v>0.31708856407722813</v>
      </c>
      <c r="Q63" s="43">
        <v>1.7416078196974214</v>
      </c>
      <c r="R63" s="9">
        <v>0.7010022871075798</v>
      </c>
      <c r="S63" s="43">
        <v>4.307848688425434</v>
      </c>
      <c r="T63" s="9">
        <v>1.2264758181162116</v>
      </c>
      <c r="U63" s="43">
        <v>1.4230646714173751</v>
      </c>
      <c r="V63" s="9">
        <v>0.5638201370027979</v>
      </c>
      <c r="W63" s="43" t="s">
        <v>121</v>
      </c>
      <c r="X63" s="9" t="s">
        <v>118</v>
      </c>
      <c r="Y63" s="43">
        <v>0.6521186698497126</v>
      </c>
      <c r="Z63" s="18">
        <v>0.39908876868192544</v>
      </c>
    </row>
    <row r="64" spans="1:26" ht="12" customHeight="1">
      <c r="A64" s="37" t="s">
        <v>58</v>
      </c>
      <c r="B64" s="44"/>
      <c r="C64" s="10"/>
      <c r="D64" s="44"/>
      <c r="E64" s="10"/>
      <c r="F64" s="42"/>
      <c r="G64" s="45"/>
      <c r="H64" s="9"/>
      <c r="I64" s="45"/>
      <c r="J64" s="9"/>
      <c r="K64" s="45"/>
      <c r="L64" s="9"/>
      <c r="M64" s="45"/>
      <c r="N64" s="9"/>
      <c r="O64" s="45"/>
      <c r="P64" s="9"/>
      <c r="Q64" s="45"/>
      <c r="R64" s="9"/>
      <c r="S64" s="45"/>
      <c r="T64" s="9"/>
      <c r="U64" s="45"/>
      <c r="V64" s="9"/>
      <c r="W64" s="45"/>
      <c r="X64" s="9"/>
      <c r="Y64" s="45"/>
      <c r="Z64" s="18"/>
    </row>
    <row r="65" spans="1:26" ht="12" customHeight="1">
      <c r="A65" s="37" t="s">
        <v>155</v>
      </c>
      <c r="B65" s="41">
        <v>74.05</v>
      </c>
      <c r="C65" s="10">
        <v>2.0957109999999997</v>
      </c>
      <c r="D65" s="41">
        <v>79.72030000000012</v>
      </c>
      <c r="E65" s="10">
        <v>2.4998678742228604</v>
      </c>
      <c r="F65" s="42">
        <v>99.99999999999983</v>
      </c>
      <c r="G65" s="43">
        <v>35.88671894109775</v>
      </c>
      <c r="H65" s="9">
        <v>1.5153312676194655</v>
      </c>
      <c r="I65" s="43">
        <v>49.158119073811726</v>
      </c>
      <c r="J65" s="9">
        <v>1.608973262246938</v>
      </c>
      <c r="K65" s="43">
        <v>1.58918117468198</v>
      </c>
      <c r="L65" s="9">
        <v>0.34784192288354926</v>
      </c>
      <c r="M65" s="43">
        <v>2.911930838193029</v>
      </c>
      <c r="N65" s="9">
        <v>0.4533816592935235</v>
      </c>
      <c r="O65" s="43">
        <v>2.308947658250154</v>
      </c>
      <c r="P65" s="9">
        <v>0.351122963160352</v>
      </c>
      <c r="Q65" s="43">
        <v>2.912056276757608</v>
      </c>
      <c r="R65" s="9">
        <v>0.4351705764011637</v>
      </c>
      <c r="S65" s="43">
        <v>0.9292488864191415</v>
      </c>
      <c r="T65" s="9">
        <v>0.3036725719689327</v>
      </c>
      <c r="U65" s="43">
        <v>2.6932914201276184</v>
      </c>
      <c r="V65" s="9">
        <v>0.5536910106602712</v>
      </c>
      <c r="W65" s="43">
        <v>1.0007488682305496</v>
      </c>
      <c r="X65" s="9">
        <v>0.3302713680945584</v>
      </c>
      <c r="Y65" s="43">
        <v>0.6097568624302709</v>
      </c>
      <c r="Z65" s="18">
        <v>0.2226890354803492</v>
      </c>
    </row>
    <row r="66" spans="1:26" ht="12" customHeight="1">
      <c r="A66" s="37" t="s">
        <v>156</v>
      </c>
      <c r="B66" s="41">
        <v>43.095</v>
      </c>
      <c r="C66" s="10">
        <v>1.4396696999999998</v>
      </c>
      <c r="D66" s="41">
        <v>43.8416</v>
      </c>
      <c r="E66" s="10">
        <v>1.8722202200968994</v>
      </c>
      <c r="F66" s="42">
        <v>99.99999999999996</v>
      </c>
      <c r="G66" s="43">
        <v>29.466305974234494</v>
      </c>
      <c r="H66" s="9">
        <v>2.310954410123614</v>
      </c>
      <c r="I66" s="43">
        <v>58.462282398452594</v>
      </c>
      <c r="J66" s="9">
        <v>2.465869042726304</v>
      </c>
      <c r="K66" s="43">
        <v>1.241971095945403</v>
      </c>
      <c r="L66" s="9">
        <v>0.3254411457115386</v>
      </c>
      <c r="M66" s="43">
        <v>4.3449600379548174</v>
      </c>
      <c r="N66" s="9">
        <v>0.7758583966391988</v>
      </c>
      <c r="O66" s="43">
        <v>0.97008320864202</v>
      </c>
      <c r="P66" s="9">
        <v>0.3502465894121236</v>
      </c>
      <c r="Q66" s="43">
        <v>1.343016678223422</v>
      </c>
      <c r="R66" s="9">
        <v>0.36887083174014557</v>
      </c>
      <c r="S66" s="43">
        <v>0.9691708331812703</v>
      </c>
      <c r="T66" s="9">
        <v>0.4051267891258479</v>
      </c>
      <c r="U66" s="43">
        <v>1.6194664428305532</v>
      </c>
      <c r="V66" s="9">
        <v>0.45694309176028725</v>
      </c>
      <c r="W66" s="43">
        <v>0.7999251852122182</v>
      </c>
      <c r="X66" s="9">
        <v>0.3396979818946546</v>
      </c>
      <c r="Y66" s="43">
        <v>0.782818145323163</v>
      </c>
      <c r="Z66" s="18">
        <v>0.2871761674409116</v>
      </c>
    </row>
    <row r="67" spans="1:26" ht="12" customHeight="1">
      <c r="A67" s="37" t="s">
        <v>157</v>
      </c>
      <c r="B67" s="41">
        <v>11.751</v>
      </c>
      <c r="C67" s="10">
        <v>1.1530220999999998</v>
      </c>
      <c r="D67" s="41">
        <v>15.014</v>
      </c>
      <c r="E67" s="10">
        <v>1.2083989088938605</v>
      </c>
      <c r="F67" s="42">
        <v>100</v>
      </c>
      <c r="G67" s="43">
        <v>16.564539762887975</v>
      </c>
      <c r="H67" s="9">
        <v>3.571488089588667</v>
      </c>
      <c r="I67" s="43">
        <v>52.03343546023712</v>
      </c>
      <c r="J67" s="9">
        <v>3.3788638913386637</v>
      </c>
      <c r="K67" s="43">
        <v>1.3933661915545492</v>
      </c>
      <c r="L67" s="9">
        <v>0.8253419902426538</v>
      </c>
      <c r="M67" s="43">
        <v>2.0334354602371123</v>
      </c>
      <c r="N67" s="9">
        <v>0.8025908114242938</v>
      </c>
      <c r="O67" s="43">
        <v>7.239909417876649</v>
      </c>
      <c r="P67" s="9">
        <v>1.4958102461542413</v>
      </c>
      <c r="Q67" s="43">
        <v>11.358065805248437</v>
      </c>
      <c r="R67" s="9">
        <v>1.9723585425541195</v>
      </c>
      <c r="S67" s="43" t="s">
        <v>121</v>
      </c>
      <c r="T67" s="9" t="s">
        <v>118</v>
      </c>
      <c r="U67" s="43">
        <v>7.861329425869192</v>
      </c>
      <c r="V67" s="9">
        <v>2.1772335685437283</v>
      </c>
      <c r="W67" s="43" t="s">
        <v>121</v>
      </c>
      <c r="X67" s="9" t="s">
        <v>118</v>
      </c>
      <c r="Y67" s="43" t="s">
        <v>121</v>
      </c>
      <c r="Z67" s="18" t="s">
        <v>118</v>
      </c>
    </row>
    <row r="68" spans="1:26" ht="12" customHeight="1">
      <c r="A68" s="37" t="s">
        <v>158</v>
      </c>
      <c r="B68" s="41">
        <v>10.53</v>
      </c>
      <c r="C68" s="10">
        <v>0.7213244999999999</v>
      </c>
      <c r="D68" s="41">
        <v>10.9579</v>
      </c>
      <c r="E68" s="11">
        <v>0.9670927268783251</v>
      </c>
      <c r="F68" s="42">
        <v>100</v>
      </c>
      <c r="G68" s="43">
        <v>61.11389956104724</v>
      </c>
      <c r="H68" s="9">
        <v>4.57918200172181</v>
      </c>
      <c r="I68" s="43">
        <v>28.933463528595787</v>
      </c>
      <c r="J68" s="9">
        <v>4.146543157930509</v>
      </c>
      <c r="K68" s="43">
        <v>1.511238467224559</v>
      </c>
      <c r="L68" s="9">
        <v>0.8928379678300432</v>
      </c>
      <c r="M68" s="43">
        <v>0.5201726608200474</v>
      </c>
      <c r="N68" s="9">
        <v>0.3834395571303119</v>
      </c>
      <c r="O68" s="43">
        <v>2.4639757617791718</v>
      </c>
      <c r="P68" s="9">
        <v>1.0468122088001808</v>
      </c>
      <c r="Q68" s="43" t="s">
        <v>121</v>
      </c>
      <c r="R68" s="9" t="s">
        <v>118</v>
      </c>
      <c r="S68" s="43" t="s">
        <v>121</v>
      </c>
      <c r="T68" s="9" t="s">
        <v>118</v>
      </c>
      <c r="U68" s="43">
        <v>1.004754560636618</v>
      </c>
      <c r="V68" s="9">
        <v>0.6319077106460111</v>
      </c>
      <c r="W68" s="43">
        <v>3.7297292364412877</v>
      </c>
      <c r="X68" s="9">
        <v>1.9943307684700557</v>
      </c>
      <c r="Y68" s="43" t="s">
        <v>121</v>
      </c>
      <c r="Z68" s="18" t="s">
        <v>118</v>
      </c>
    </row>
    <row r="69" spans="1:26" ht="12" customHeight="1">
      <c r="A69" s="37" t="s">
        <v>159</v>
      </c>
      <c r="B69" s="41">
        <v>8.674</v>
      </c>
      <c r="C69" s="10">
        <v>0.6265341</v>
      </c>
      <c r="D69" s="41">
        <v>9.906799999999999</v>
      </c>
      <c r="E69" s="10">
        <v>1.1758584741667844</v>
      </c>
      <c r="F69" s="42">
        <v>100</v>
      </c>
      <c r="G69" s="43">
        <v>65.67912948681713</v>
      </c>
      <c r="H69" s="9">
        <v>4.195261151797822</v>
      </c>
      <c r="I69" s="43">
        <v>25.996285379739167</v>
      </c>
      <c r="J69" s="9">
        <v>4.599744915751763</v>
      </c>
      <c r="K69" s="43">
        <v>3.508701094197924</v>
      </c>
      <c r="L69" s="9">
        <v>1.709921154369996</v>
      </c>
      <c r="M69" s="43">
        <v>0.5470989623289053</v>
      </c>
      <c r="N69" s="9">
        <v>0.28106309259195617</v>
      </c>
      <c r="O69" s="43">
        <v>0.5894940848709976</v>
      </c>
      <c r="P69" s="9">
        <v>0.4633928814855971</v>
      </c>
      <c r="Q69" s="43" t="s">
        <v>121</v>
      </c>
      <c r="R69" s="9" t="s">
        <v>118</v>
      </c>
      <c r="S69" s="43">
        <v>1.800783300359349</v>
      </c>
      <c r="T69" s="9">
        <v>1.18162253268536</v>
      </c>
      <c r="U69" s="43" t="s">
        <v>121</v>
      </c>
      <c r="V69" s="9" t="s">
        <v>118</v>
      </c>
      <c r="W69" s="43" t="s">
        <v>121</v>
      </c>
      <c r="X69" s="9" t="s">
        <v>118</v>
      </c>
      <c r="Y69" s="43" t="s">
        <v>121</v>
      </c>
      <c r="Z69" s="18" t="s">
        <v>118</v>
      </c>
    </row>
    <row r="70" spans="1:26" ht="12" customHeight="1">
      <c r="A70" s="37" t="s">
        <v>58</v>
      </c>
      <c r="B70" s="44"/>
      <c r="C70" s="10"/>
      <c r="D70" s="44"/>
      <c r="E70" s="10"/>
      <c r="F70" s="42"/>
      <c r="G70" s="45"/>
      <c r="H70" s="9"/>
      <c r="I70" s="45"/>
      <c r="J70" s="9"/>
      <c r="K70" s="45"/>
      <c r="L70" s="9"/>
      <c r="M70" s="45"/>
      <c r="N70" s="9"/>
      <c r="O70" s="45"/>
      <c r="P70" s="9"/>
      <c r="Q70" s="45"/>
      <c r="R70" s="9"/>
      <c r="S70" s="45"/>
      <c r="T70" s="9"/>
      <c r="U70" s="45"/>
      <c r="V70" s="9"/>
      <c r="W70" s="45"/>
      <c r="X70" s="9"/>
      <c r="Y70" s="45"/>
      <c r="Z70" s="18"/>
    </row>
    <row r="71" spans="1:26" ht="12" customHeight="1">
      <c r="A71" s="37" t="s">
        <v>97</v>
      </c>
      <c r="B71" s="41">
        <v>10.75</v>
      </c>
      <c r="C71" s="10">
        <v>0.7986711000000001</v>
      </c>
      <c r="D71" s="41">
        <v>11.4218</v>
      </c>
      <c r="E71" s="10">
        <v>1.150630396506662</v>
      </c>
      <c r="F71" s="42">
        <v>100</v>
      </c>
      <c r="G71" s="43">
        <v>52.595037559754104</v>
      </c>
      <c r="H71" s="9">
        <v>4.427482120209458</v>
      </c>
      <c r="I71" s="43">
        <v>32.77241765746203</v>
      </c>
      <c r="J71" s="9">
        <v>4.180030201496588</v>
      </c>
      <c r="K71" s="43">
        <v>4.36183438687422</v>
      </c>
      <c r="L71" s="9">
        <v>1.410810509533928</v>
      </c>
      <c r="M71" s="43">
        <v>2.0233238193629712</v>
      </c>
      <c r="N71" s="9">
        <v>0.8215482886077461</v>
      </c>
      <c r="O71" s="43">
        <v>2.211560349507081</v>
      </c>
      <c r="P71" s="9">
        <v>1.0502011429116587</v>
      </c>
      <c r="Q71" s="43" t="s">
        <v>121</v>
      </c>
      <c r="R71" s="9" t="s">
        <v>118</v>
      </c>
      <c r="S71" s="43">
        <v>3.5379712479644163</v>
      </c>
      <c r="T71" s="9">
        <v>1.891928240845608</v>
      </c>
      <c r="U71" s="43" t="s">
        <v>121</v>
      </c>
      <c r="V71" s="9" t="s">
        <v>118</v>
      </c>
      <c r="W71" s="43">
        <v>1.0471204188481669</v>
      </c>
      <c r="X71" s="9">
        <v>0.8613118465521453</v>
      </c>
      <c r="Y71" s="43" t="s">
        <v>121</v>
      </c>
      <c r="Z71" s="18" t="s">
        <v>118</v>
      </c>
    </row>
    <row r="72" spans="1:26" ht="12" customHeight="1">
      <c r="A72" s="37" t="s">
        <v>58</v>
      </c>
      <c r="B72" s="44"/>
      <c r="C72" s="10"/>
      <c r="D72" s="44"/>
      <c r="E72" s="10"/>
      <c r="F72" s="42"/>
      <c r="G72" s="45"/>
      <c r="H72" s="9"/>
      <c r="I72" s="45"/>
      <c r="J72" s="9"/>
      <c r="K72" s="45"/>
      <c r="L72" s="9"/>
      <c r="M72" s="45"/>
      <c r="N72" s="9"/>
      <c r="O72" s="45"/>
      <c r="P72" s="9"/>
      <c r="Q72" s="45"/>
      <c r="R72" s="9"/>
      <c r="S72" s="45"/>
      <c r="T72" s="9"/>
      <c r="U72" s="45"/>
      <c r="V72" s="9"/>
      <c r="W72" s="45"/>
      <c r="X72" s="9"/>
      <c r="Y72" s="45"/>
      <c r="Z72" s="18"/>
    </row>
    <row r="73" spans="1:26" ht="12" customHeight="1">
      <c r="A73" s="37" t="s">
        <v>98</v>
      </c>
      <c r="B73" s="41">
        <v>65.482</v>
      </c>
      <c r="C73" s="10">
        <v>2.20582</v>
      </c>
      <c r="D73" s="41">
        <v>89.50550000000028</v>
      </c>
      <c r="E73" s="10">
        <v>2.8548523601777704</v>
      </c>
      <c r="F73" s="42">
        <v>99.99999999999969</v>
      </c>
      <c r="G73" s="43">
        <v>50.49723201367501</v>
      </c>
      <c r="H73" s="9">
        <v>1.7220791608006387</v>
      </c>
      <c r="I73" s="43">
        <v>32.40985190854182</v>
      </c>
      <c r="J73" s="9">
        <v>1.7264622408825603</v>
      </c>
      <c r="K73" s="43">
        <v>3.8183128411103127</v>
      </c>
      <c r="L73" s="9">
        <v>0.43685883429066885</v>
      </c>
      <c r="M73" s="43">
        <v>2.666540045025158</v>
      </c>
      <c r="N73" s="9">
        <v>0.35990213313982167</v>
      </c>
      <c r="O73" s="43">
        <v>1.9007770472205552</v>
      </c>
      <c r="P73" s="9">
        <v>0.4132911027628873</v>
      </c>
      <c r="Q73" s="43">
        <v>0.733474479221945</v>
      </c>
      <c r="R73" s="9">
        <v>0.1576471322342177</v>
      </c>
      <c r="S73" s="43">
        <v>4.162649222673456</v>
      </c>
      <c r="T73" s="9">
        <v>0.6121121420253234</v>
      </c>
      <c r="U73" s="43">
        <v>2.33192373653015</v>
      </c>
      <c r="V73" s="9">
        <v>0.4563466791117086</v>
      </c>
      <c r="W73" s="43">
        <v>0.9517850858327114</v>
      </c>
      <c r="X73" s="9">
        <v>0.3417570401965299</v>
      </c>
      <c r="Y73" s="43">
        <v>0.5274536201685913</v>
      </c>
      <c r="Z73" s="18">
        <v>0.25917136277813774</v>
      </c>
    </row>
    <row r="74" spans="1:26" ht="12" customHeight="1">
      <c r="A74" s="37" t="s">
        <v>99</v>
      </c>
      <c r="B74" s="41">
        <v>11.157</v>
      </c>
      <c r="C74" s="10">
        <v>0.8982427000000001</v>
      </c>
      <c r="D74" s="41">
        <v>16.3265</v>
      </c>
      <c r="E74" s="11">
        <v>1.039801042858755</v>
      </c>
      <c r="F74" s="42">
        <v>99.99999999999986</v>
      </c>
      <c r="G74" s="43">
        <v>41.72970324319361</v>
      </c>
      <c r="H74" s="9">
        <v>3.762017561624651</v>
      </c>
      <c r="I74" s="43">
        <v>40.13842525954737</v>
      </c>
      <c r="J74" s="9">
        <v>3.782926325844364</v>
      </c>
      <c r="K74" s="43">
        <v>2.204391633234313</v>
      </c>
      <c r="L74" s="9">
        <v>0.6674519389769153</v>
      </c>
      <c r="M74" s="43">
        <v>2.0610663644994345</v>
      </c>
      <c r="N74" s="9">
        <v>0.8988811483622057</v>
      </c>
      <c r="O74" s="43">
        <v>1.0038893822925925</v>
      </c>
      <c r="P74" s="9">
        <v>0.389743604665451</v>
      </c>
      <c r="Q74" s="43">
        <v>0.9506017823783425</v>
      </c>
      <c r="R74" s="9">
        <v>0.39973656670798435</v>
      </c>
      <c r="S74" s="43">
        <v>5.604385508222831</v>
      </c>
      <c r="T74" s="9">
        <v>2.3170923781054302</v>
      </c>
      <c r="U74" s="43">
        <v>5.3207974764952715</v>
      </c>
      <c r="V74" s="9">
        <v>1.628784641503809</v>
      </c>
      <c r="W74" s="43" t="s">
        <v>121</v>
      </c>
      <c r="X74" s="9" t="s">
        <v>118</v>
      </c>
      <c r="Y74" s="43" t="s">
        <v>121</v>
      </c>
      <c r="Z74" s="18" t="s">
        <v>118</v>
      </c>
    </row>
    <row r="75" spans="1:26" ht="12" customHeight="1">
      <c r="A75" s="37" t="s">
        <v>100</v>
      </c>
      <c r="B75" s="41">
        <v>10.551</v>
      </c>
      <c r="C75" s="10">
        <v>0.7761475</v>
      </c>
      <c r="D75" s="41">
        <v>15.611600000000001</v>
      </c>
      <c r="E75" s="10">
        <v>1.1301121583613676</v>
      </c>
      <c r="F75" s="42">
        <v>100</v>
      </c>
      <c r="G75" s="43">
        <v>57.78139332291371</v>
      </c>
      <c r="H75" s="9">
        <v>3.298336360712997</v>
      </c>
      <c r="I75" s="43">
        <v>28.7491352583976</v>
      </c>
      <c r="J75" s="9">
        <v>3.4236790202563467</v>
      </c>
      <c r="K75" s="43">
        <v>3.870839632068462</v>
      </c>
      <c r="L75" s="9">
        <v>1.3681690677725091</v>
      </c>
      <c r="M75" s="43">
        <v>0.8685848984088754</v>
      </c>
      <c r="N75" s="9">
        <v>0.5165084428531308</v>
      </c>
      <c r="O75" s="43">
        <v>1.9030720746111867</v>
      </c>
      <c r="P75" s="9">
        <v>1.0530290117295362</v>
      </c>
      <c r="Q75" s="43">
        <v>0.9179071972123294</v>
      </c>
      <c r="R75" s="9">
        <v>0.41336313478722375</v>
      </c>
      <c r="S75" s="43">
        <v>3.1393322913730817</v>
      </c>
      <c r="T75" s="9">
        <v>1.0639045129194105</v>
      </c>
      <c r="U75" s="43">
        <v>2.6089574419021755</v>
      </c>
      <c r="V75" s="9">
        <v>0.9948575178034641</v>
      </c>
      <c r="W75" s="43" t="s">
        <v>121</v>
      </c>
      <c r="X75" s="9" t="s">
        <v>118</v>
      </c>
      <c r="Y75" s="43" t="s">
        <v>121</v>
      </c>
      <c r="Z75" s="18" t="s">
        <v>118</v>
      </c>
    </row>
    <row r="76" spans="1:26" ht="12" customHeight="1">
      <c r="A76" s="37" t="s">
        <v>101</v>
      </c>
      <c r="B76" s="41">
        <v>24.362</v>
      </c>
      <c r="C76" s="10">
        <v>1.4152108</v>
      </c>
      <c r="D76" s="41">
        <v>31.745900000000002</v>
      </c>
      <c r="E76" s="10">
        <v>2.2813284802069185</v>
      </c>
      <c r="F76" s="42">
        <v>100.00000000000011</v>
      </c>
      <c r="G76" s="43">
        <v>46.59499336922252</v>
      </c>
      <c r="H76" s="9">
        <v>3.1979384003877747</v>
      </c>
      <c r="I76" s="43">
        <v>36.03173953171909</v>
      </c>
      <c r="J76" s="9">
        <v>3.0429570496239484</v>
      </c>
      <c r="K76" s="43">
        <v>4.427343373475006</v>
      </c>
      <c r="L76" s="9">
        <v>0.7801993879652719</v>
      </c>
      <c r="M76" s="43">
        <v>3.0599226986792027</v>
      </c>
      <c r="N76" s="9">
        <v>0.8259989056760102</v>
      </c>
      <c r="O76" s="43">
        <v>1.4275859244815885</v>
      </c>
      <c r="P76" s="9">
        <v>0.4814238523615898</v>
      </c>
      <c r="Q76" s="43">
        <v>0.5380222327922667</v>
      </c>
      <c r="R76" s="9">
        <v>0.23596726052126774</v>
      </c>
      <c r="S76" s="43">
        <v>3.8965661707496126</v>
      </c>
      <c r="T76" s="9">
        <v>0.852323944538305</v>
      </c>
      <c r="U76" s="43">
        <v>1.841812643522473</v>
      </c>
      <c r="V76" s="9">
        <v>0.6376325421217889</v>
      </c>
      <c r="W76" s="43">
        <v>1.2990653911213748</v>
      </c>
      <c r="X76" s="9">
        <v>0.8529871971473124</v>
      </c>
      <c r="Y76" s="43">
        <v>0.8829486642369575</v>
      </c>
      <c r="Z76" s="18">
        <v>0.5856620749879908</v>
      </c>
    </row>
    <row r="77" spans="1:26" ht="12" customHeight="1">
      <c r="A77" s="37" t="s">
        <v>102</v>
      </c>
      <c r="B77" s="41">
        <v>19.412</v>
      </c>
      <c r="C77" s="10">
        <v>1.2064264</v>
      </c>
      <c r="D77" s="41">
        <v>25.8215</v>
      </c>
      <c r="E77" s="10">
        <v>1.7148992516568813</v>
      </c>
      <c r="F77" s="42">
        <v>100</v>
      </c>
      <c r="G77" s="43">
        <v>56.43436670991231</v>
      </c>
      <c r="H77" s="9">
        <v>2.980586104732006</v>
      </c>
      <c r="I77" s="43">
        <v>25.283581511531114</v>
      </c>
      <c r="J77" s="9">
        <v>2.643821300592523</v>
      </c>
      <c r="K77" s="43">
        <v>4.0582460352806775</v>
      </c>
      <c r="L77" s="9">
        <v>1.0348356270616255</v>
      </c>
      <c r="M77" s="43">
        <v>3.652769978506286</v>
      </c>
      <c r="N77" s="9">
        <v>0.5955753989094563</v>
      </c>
      <c r="O77" s="43">
        <v>3.048234997966812</v>
      </c>
      <c r="P77" s="9">
        <v>0.9277828821023679</v>
      </c>
      <c r="Q77" s="43">
        <v>0.724977247642469</v>
      </c>
      <c r="R77" s="9">
        <v>0.39435460139413697</v>
      </c>
      <c r="S77" s="43">
        <v>4.196890188408886</v>
      </c>
      <c r="T77" s="9">
        <v>1.1037156072591063</v>
      </c>
      <c r="U77" s="43">
        <v>0.8771759967468975</v>
      </c>
      <c r="V77" s="9">
        <v>0.4450971409249542</v>
      </c>
      <c r="W77" s="43">
        <v>1.4170361907712572</v>
      </c>
      <c r="X77" s="9">
        <v>0.6264966399391309</v>
      </c>
      <c r="Y77" s="43" t="s">
        <v>121</v>
      </c>
      <c r="Z77" s="18" t="s">
        <v>118</v>
      </c>
    </row>
    <row r="78" spans="1:26" ht="12" customHeight="1">
      <c r="A78" s="37" t="s">
        <v>58</v>
      </c>
      <c r="B78" s="44"/>
      <c r="C78" s="10"/>
      <c r="D78" s="44"/>
      <c r="E78" s="10"/>
      <c r="F78" s="42"/>
      <c r="G78" s="45"/>
      <c r="H78" s="9"/>
      <c r="I78" s="45"/>
      <c r="J78" s="9"/>
      <c r="K78" s="45"/>
      <c r="L78" s="9"/>
      <c r="M78" s="45"/>
      <c r="N78" s="9"/>
      <c r="O78" s="45"/>
      <c r="P78" s="9"/>
      <c r="Q78" s="45"/>
      <c r="R78" s="9"/>
      <c r="S78" s="45"/>
      <c r="T78" s="9"/>
      <c r="U78" s="45"/>
      <c r="V78" s="9"/>
      <c r="W78" s="45"/>
      <c r="X78" s="9"/>
      <c r="Y78" s="45"/>
      <c r="Z78" s="18"/>
    </row>
    <row r="79" spans="1:26" ht="12" customHeight="1">
      <c r="A79" s="37" t="s">
        <v>165</v>
      </c>
      <c r="B79" s="41">
        <v>41.181</v>
      </c>
      <c r="C79" s="10">
        <v>2.401124</v>
      </c>
      <c r="D79" s="41">
        <v>42.0185</v>
      </c>
      <c r="E79" s="11">
        <v>1.9955102325207965</v>
      </c>
      <c r="F79" s="42">
        <v>99.99999999999986</v>
      </c>
      <c r="G79" s="43">
        <v>49.75284696026743</v>
      </c>
      <c r="H79" s="9">
        <v>1.8476843990918006</v>
      </c>
      <c r="I79" s="43">
        <v>32.90003212870515</v>
      </c>
      <c r="J79" s="9">
        <v>2.0932978847500157</v>
      </c>
      <c r="K79" s="43">
        <v>3.696229041969604</v>
      </c>
      <c r="L79" s="9">
        <v>0.683738018777329</v>
      </c>
      <c r="M79" s="43">
        <v>3.039613503575801</v>
      </c>
      <c r="N79" s="9">
        <v>0.6561581496730429</v>
      </c>
      <c r="O79" s="43">
        <v>2.4674845603722138</v>
      </c>
      <c r="P79" s="9">
        <v>0.6486119838015256</v>
      </c>
      <c r="Q79" s="43">
        <v>1.4753025453074222</v>
      </c>
      <c r="R79" s="9">
        <v>0.31461262596871975</v>
      </c>
      <c r="S79" s="43">
        <v>0.8886561871556565</v>
      </c>
      <c r="T79" s="9">
        <v>0.4826406739595521</v>
      </c>
      <c r="U79" s="43">
        <v>2.306127063079355</v>
      </c>
      <c r="V79" s="9">
        <v>1.2266607834684073</v>
      </c>
      <c r="W79" s="43">
        <v>1.4674488618108672</v>
      </c>
      <c r="X79" s="9">
        <v>0.6504449356394383</v>
      </c>
      <c r="Y79" s="43">
        <v>2.006259147756343</v>
      </c>
      <c r="Z79" s="18">
        <v>0.6229887494575435</v>
      </c>
    </row>
    <row r="80" spans="1:26" ht="12" customHeight="1">
      <c r="A80" s="37" t="s">
        <v>164</v>
      </c>
      <c r="B80" s="41">
        <v>3.603</v>
      </c>
      <c r="C80" s="10">
        <v>0.5315923</v>
      </c>
      <c r="D80" s="41">
        <v>4.8297</v>
      </c>
      <c r="E80" s="10">
        <v>0.7745992384186352</v>
      </c>
      <c r="F80" s="42">
        <v>100</v>
      </c>
      <c r="G80" s="43">
        <v>68.5715468869702</v>
      </c>
      <c r="H80" s="9">
        <v>7.355399137236421</v>
      </c>
      <c r="I80" s="43">
        <v>9.284220552001159</v>
      </c>
      <c r="J80" s="9">
        <v>4.081622947235293</v>
      </c>
      <c r="K80" s="43">
        <v>7.224051183303311</v>
      </c>
      <c r="L80" s="9">
        <v>3.5174117279544377</v>
      </c>
      <c r="M80" s="43" t="s">
        <v>121</v>
      </c>
      <c r="N80" s="9" t="s">
        <v>118</v>
      </c>
      <c r="O80" s="43">
        <v>6.99008219972255</v>
      </c>
      <c r="P80" s="9">
        <v>4.241190308523204</v>
      </c>
      <c r="Q80" s="43" t="s">
        <v>121</v>
      </c>
      <c r="R80" s="9" t="s">
        <v>118</v>
      </c>
      <c r="S80" s="43" t="s">
        <v>121</v>
      </c>
      <c r="T80" s="9" t="s">
        <v>118</v>
      </c>
      <c r="U80" s="43" t="s">
        <v>121</v>
      </c>
      <c r="V80" s="9" t="s">
        <v>118</v>
      </c>
      <c r="W80" s="43" t="s">
        <v>121</v>
      </c>
      <c r="X80" s="9" t="s">
        <v>118</v>
      </c>
      <c r="Y80" s="43" t="s">
        <v>121</v>
      </c>
      <c r="Z80" s="18" t="s">
        <v>118</v>
      </c>
    </row>
    <row r="81" spans="1:26" ht="12" customHeight="1">
      <c r="A81" s="37" t="s">
        <v>147</v>
      </c>
      <c r="B81" s="41">
        <v>3.823</v>
      </c>
      <c r="C81" s="10">
        <v>0.44302010000000003</v>
      </c>
      <c r="D81" s="41">
        <v>4.9593</v>
      </c>
      <c r="E81" s="10">
        <v>0.7837978492013733</v>
      </c>
      <c r="F81" s="42">
        <v>100</v>
      </c>
      <c r="G81" s="43">
        <v>71.09067811989594</v>
      </c>
      <c r="H81" s="9">
        <v>5.317086872836763</v>
      </c>
      <c r="I81" s="43">
        <v>11.91297158873228</v>
      </c>
      <c r="J81" s="9">
        <v>3.9287588329279397</v>
      </c>
      <c r="K81" s="43">
        <v>5.676204303026635</v>
      </c>
      <c r="L81" s="9">
        <v>2.794409521651194</v>
      </c>
      <c r="M81" s="43">
        <v>1.6595083983626717</v>
      </c>
      <c r="N81" s="9">
        <v>1.3218260811565354</v>
      </c>
      <c r="O81" s="43">
        <v>3.899743915471941</v>
      </c>
      <c r="P81" s="9">
        <v>2.3006120238296393</v>
      </c>
      <c r="Q81" s="43">
        <v>0.9638457040308105</v>
      </c>
      <c r="R81" s="9">
        <v>0.6693309378168272</v>
      </c>
      <c r="S81" s="43" t="s">
        <v>121</v>
      </c>
      <c r="T81" s="9" t="s">
        <v>118</v>
      </c>
      <c r="U81" s="43" t="s">
        <v>121</v>
      </c>
      <c r="V81" s="9" t="s">
        <v>118</v>
      </c>
      <c r="W81" s="43" t="s">
        <v>121</v>
      </c>
      <c r="X81" s="9" t="s">
        <v>118</v>
      </c>
      <c r="Y81" s="43" t="s">
        <v>121</v>
      </c>
      <c r="Z81" s="18" t="s">
        <v>118</v>
      </c>
    </row>
    <row r="82" spans="1:26" ht="12" customHeight="1">
      <c r="A82" s="37" t="s">
        <v>105</v>
      </c>
      <c r="B82" s="41">
        <v>17.841</v>
      </c>
      <c r="C82" s="10">
        <v>2.0578548999999997</v>
      </c>
      <c r="D82" s="41">
        <v>17.8235</v>
      </c>
      <c r="E82" s="10">
        <v>1.2125874940777068</v>
      </c>
      <c r="F82" s="42">
        <v>100</v>
      </c>
      <c r="G82" s="43">
        <v>42.18195079529835</v>
      </c>
      <c r="H82" s="9">
        <v>3.3556314222248393</v>
      </c>
      <c r="I82" s="43">
        <v>44.39980924060932</v>
      </c>
      <c r="J82" s="9">
        <v>3.116633396366575</v>
      </c>
      <c r="K82" s="43">
        <v>2.0478581647824505</v>
      </c>
      <c r="L82" s="9">
        <v>0.7568099614417674</v>
      </c>
      <c r="M82" s="43">
        <v>3.0044604034000058</v>
      </c>
      <c r="N82" s="9">
        <v>0.9145655305300094</v>
      </c>
      <c r="O82" s="43">
        <v>1.3936656661149607</v>
      </c>
      <c r="P82" s="9">
        <v>0.6354461652436</v>
      </c>
      <c r="Q82" s="43">
        <v>1.7325441131090977</v>
      </c>
      <c r="R82" s="9">
        <v>0.5838126087189622</v>
      </c>
      <c r="S82" s="43" t="s">
        <v>121</v>
      </c>
      <c r="T82" s="9" t="s">
        <v>118</v>
      </c>
      <c r="U82" s="43">
        <v>0.5840603697365838</v>
      </c>
      <c r="V82" s="9">
        <v>0.5244028999896377</v>
      </c>
      <c r="W82" s="43">
        <v>1.9429404999018154</v>
      </c>
      <c r="X82" s="9">
        <v>1.1065794644755405</v>
      </c>
      <c r="Y82" s="43">
        <v>2.161752742166242</v>
      </c>
      <c r="Z82" s="18">
        <v>0.933840859745884</v>
      </c>
    </row>
    <row r="83" spans="1:26" ht="12" customHeight="1">
      <c r="A83" s="37" t="s">
        <v>104</v>
      </c>
      <c r="B83" s="41">
        <v>5.941</v>
      </c>
      <c r="C83" s="10">
        <v>0.5221448000000001</v>
      </c>
      <c r="D83" s="41">
        <v>6.506399999999999</v>
      </c>
      <c r="E83" s="10">
        <v>0.8833498556406275</v>
      </c>
      <c r="F83" s="42">
        <v>100</v>
      </c>
      <c r="G83" s="43">
        <v>44.588405262510754</v>
      </c>
      <c r="H83" s="9">
        <v>6.08796689176588</v>
      </c>
      <c r="I83" s="43">
        <v>30.66058035165375</v>
      </c>
      <c r="J83" s="9">
        <v>6.033728519684887</v>
      </c>
      <c r="K83" s="43">
        <v>4.012971843108324</v>
      </c>
      <c r="L83" s="9">
        <v>1.612254890835156</v>
      </c>
      <c r="M83" s="43">
        <v>4.11902127136358</v>
      </c>
      <c r="N83" s="9">
        <v>1.5407944331590435</v>
      </c>
      <c r="O83" s="43">
        <v>1.7490470920939378</v>
      </c>
      <c r="P83" s="9">
        <v>0.9811863936439947</v>
      </c>
      <c r="Q83" s="43">
        <v>1.553854666174843</v>
      </c>
      <c r="R83" s="9">
        <v>0.7624917129347284</v>
      </c>
      <c r="S83" s="43" t="s">
        <v>121</v>
      </c>
      <c r="T83" s="9" t="s">
        <v>118</v>
      </c>
      <c r="U83" s="43" t="s">
        <v>121</v>
      </c>
      <c r="V83" s="9" t="s">
        <v>118</v>
      </c>
      <c r="W83" s="43">
        <v>1.6645149391368497</v>
      </c>
      <c r="X83" s="9">
        <v>1.5151883054243651</v>
      </c>
      <c r="Y83" s="43">
        <v>5.660580351653755</v>
      </c>
      <c r="Z83" s="18">
        <v>3.42571079149906</v>
      </c>
    </row>
    <row r="84" spans="1:26" ht="12" customHeight="1">
      <c r="A84" s="37" t="s">
        <v>166</v>
      </c>
      <c r="B84" s="41">
        <v>9.973</v>
      </c>
      <c r="C84" s="10">
        <v>0.8963017</v>
      </c>
      <c r="D84" s="41">
        <v>7.8996</v>
      </c>
      <c r="E84" s="10">
        <v>0.8040589568133334</v>
      </c>
      <c r="F84" s="42">
        <v>100</v>
      </c>
      <c r="G84" s="43">
        <v>46.18714871639069</v>
      </c>
      <c r="H84" s="9">
        <v>4.242089594350085</v>
      </c>
      <c r="I84" s="43">
        <v>36.411970226340564</v>
      </c>
      <c r="J84" s="9">
        <v>4.186900129899775</v>
      </c>
      <c r="K84" s="43">
        <v>3.7546204871132707</v>
      </c>
      <c r="L84" s="9">
        <v>2.281164593041785</v>
      </c>
      <c r="M84" s="43">
        <v>4.472378348270797</v>
      </c>
      <c r="N84" s="9">
        <v>1.8509924918757337</v>
      </c>
      <c r="O84" s="43">
        <v>1.8178135601802616</v>
      </c>
      <c r="P84" s="9">
        <v>1.0413421884515368</v>
      </c>
      <c r="Q84" s="43">
        <v>1.8785761304369832</v>
      </c>
      <c r="R84" s="9">
        <v>0.8340614491663991</v>
      </c>
      <c r="S84" s="43" t="s">
        <v>121</v>
      </c>
      <c r="T84" s="9" t="s">
        <v>118</v>
      </c>
      <c r="U84" s="43">
        <v>2.8330548382196556</v>
      </c>
      <c r="V84" s="9">
        <v>1.2917609212014716</v>
      </c>
      <c r="W84" s="43" t="s">
        <v>121</v>
      </c>
      <c r="X84" s="9" t="s">
        <v>118</v>
      </c>
      <c r="Y84" s="43" t="s">
        <v>121</v>
      </c>
      <c r="Z84" s="18" t="s">
        <v>118</v>
      </c>
    </row>
    <row r="85" spans="1:26" ht="12" customHeight="1">
      <c r="A85" s="37" t="s">
        <v>58</v>
      </c>
      <c r="B85" s="44"/>
      <c r="C85" s="10"/>
      <c r="D85" s="44"/>
      <c r="E85" s="10"/>
      <c r="F85" s="42"/>
      <c r="G85" s="45"/>
      <c r="H85" s="9"/>
      <c r="I85" s="45"/>
      <c r="J85" s="9"/>
      <c r="K85" s="45"/>
      <c r="L85" s="9"/>
      <c r="M85" s="45"/>
      <c r="N85" s="9"/>
      <c r="O85" s="45"/>
      <c r="P85" s="9"/>
      <c r="Q85" s="45"/>
      <c r="R85" s="9"/>
      <c r="S85" s="45"/>
      <c r="T85" s="9"/>
      <c r="U85" s="45"/>
      <c r="V85" s="9"/>
      <c r="W85" s="45"/>
      <c r="X85" s="9"/>
      <c r="Y85" s="45"/>
      <c r="Z85" s="18"/>
    </row>
    <row r="86" spans="1:26" ht="12" customHeight="1">
      <c r="A86" s="37" t="s">
        <v>83</v>
      </c>
      <c r="B86" s="44"/>
      <c r="C86" s="10"/>
      <c r="D86" s="44"/>
      <c r="E86" s="10"/>
      <c r="F86" s="42"/>
      <c r="G86" s="45"/>
      <c r="H86" s="9"/>
      <c r="I86" s="45"/>
      <c r="J86" s="9"/>
      <c r="K86" s="45"/>
      <c r="L86" s="9"/>
      <c r="M86" s="45"/>
      <c r="N86" s="9"/>
      <c r="O86" s="45"/>
      <c r="P86" s="9"/>
      <c r="Q86" s="45"/>
      <c r="R86" s="9"/>
      <c r="S86" s="45"/>
      <c r="T86" s="9"/>
      <c r="U86" s="45"/>
      <c r="V86" s="9"/>
      <c r="W86" s="45"/>
      <c r="X86" s="9"/>
      <c r="Y86" s="45"/>
      <c r="Z86" s="18"/>
    </row>
    <row r="87" spans="1:26" ht="12" customHeight="1">
      <c r="A87" s="37" t="s">
        <v>167</v>
      </c>
      <c r="B87" s="41">
        <v>16.511</v>
      </c>
      <c r="C87" s="10">
        <v>1.0770222</v>
      </c>
      <c r="D87" s="41">
        <v>37.4071</v>
      </c>
      <c r="E87" s="10">
        <v>2.403591244499555</v>
      </c>
      <c r="F87" s="42">
        <v>100</v>
      </c>
      <c r="G87" s="43">
        <v>68.15631257167753</v>
      </c>
      <c r="H87" s="9">
        <v>2.508389259215766</v>
      </c>
      <c r="I87" s="43">
        <v>18.614113363505872</v>
      </c>
      <c r="J87" s="9">
        <v>2.1921046713381895</v>
      </c>
      <c r="K87" s="43">
        <v>4.473482306834801</v>
      </c>
      <c r="L87" s="9">
        <v>1.0317340967228774</v>
      </c>
      <c r="M87" s="43">
        <v>1.843232969142222</v>
      </c>
      <c r="N87" s="9">
        <v>0.6346398948679399</v>
      </c>
      <c r="O87" s="43">
        <v>3.9583394596213033</v>
      </c>
      <c r="P87" s="9">
        <v>0.9204198684473729</v>
      </c>
      <c r="Q87" s="43">
        <v>0.5541728709255731</v>
      </c>
      <c r="R87" s="9">
        <v>0.2275130792363293</v>
      </c>
      <c r="S87" s="43">
        <v>0.5881236449764886</v>
      </c>
      <c r="T87" s="9">
        <v>0.3169083653178923</v>
      </c>
      <c r="U87" s="43">
        <v>0.271338863477789</v>
      </c>
      <c r="V87" s="9">
        <v>0.19205719870934593</v>
      </c>
      <c r="W87" s="43">
        <v>1.110751702216959</v>
      </c>
      <c r="X87" s="9">
        <v>0.5002270061067845</v>
      </c>
      <c r="Y87" s="43">
        <v>0.430132247621441</v>
      </c>
      <c r="Z87" s="18">
        <v>0.24604163333274082</v>
      </c>
    </row>
    <row r="88" spans="1:26" ht="12" customHeight="1">
      <c r="A88" s="53" t="s">
        <v>168</v>
      </c>
      <c r="B88" s="54">
        <v>34.73</v>
      </c>
      <c r="C88" s="55">
        <v>1.6207202</v>
      </c>
      <c r="D88" s="54">
        <v>19.2095</v>
      </c>
      <c r="E88" s="55">
        <v>1.2441827576543756</v>
      </c>
      <c r="F88" s="56">
        <v>100</v>
      </c>
      <c r="G88" s="57">
        <v>41.774122179130146</v>
      </c>
      <c r="H88" s="9">
        <v>3.3021728069981697</v>
      </c>
      <c r="I88" s="57">
        <v>42.623701814206534</v>
      </c>
      <c r="J88" s="9">
        <v>2.9495157839141206</v>
      </c>
      <c r="K88" s="57">
        <v>2.5450948749316753</v>
      </c>
      <c r="L88" s="9">
        <v>0.8063708486594436</v>
      </c>
      <c r="M88" s="57">
        <v>5.476456961399309</v>
      </c>
      <c r="N88" s="9">
        <v>1.4581569816948063</v>
      </c>
      <c r="O88" s="57">
        <v>1.8641817850542712</v>
      </c>
      <c r="P88" s="9">
        <v>0.5781737593853622</v>
      </c>
      <c r="Q88" s="57">
        <v>2.632031026315106</v>
      </c>
      <c r="R88" s="9">
        <v>0.9032892211028558</v>
      </c>
      <c r="S88" s="57">
        <v>0.8881022410786334</v>
      </c>
      <c r="T88" s="9">
        <v>0.7497966344266209</v>
      </c>
      <c r="U88" s="57">
        <v>1.2077357557458557</v>
      </c>
      <c r="V88" s="9">
        <v>0.6324130129870611</v>
      </c>
      <c r="W88" s="57" t="s">
        <v>121</v>
      </c>
      <c r="X88" s="9" t="s">
        <v>118</v>
      </c>
      <c r="Y88" s="57" t="s">
        <v>121</v>
      </c>
      <c r="Z88" s="17" t="s">
        <v>118</v>
      </c>
    </row>
    <row r="89" spans="1:26" ht="12" customHeight="1">
      <c r="A89" s="105" t="s">
        <v>170</v>
      </c>
      <c r="B89" s="98"/>
      <c r="C89" s="98"/>
      <c r="D89" s="98"/>
      <c r="E89" s="98"/>
      <c r="F89" s="98"/>
      <c r="G89" s="98"/>
      <c r="H89" s="106"/>
      <c r="I89" s="106"/>
      <c r="J89" s="106"/>
      <c r="K89" s="106"/>
      <c r="L89" s="106"/>
      <c r="M89" s="106"/>
      <c r="N89" s="106"/>
      <c r="O89" s="106"/>
      <c r="P89" s="106"/>
      <c r="Q89" s="106"/>
      <c r="R89" s="106"/>
      <c r="S89" s="106"/>
      <c r="T89" s="106"/>
      <c r="U89" s="106"/>
      <c r="V89" s="106"/>
      <c r="W89" s="106"/>
      <c r="X89" s="106"/>
      <c r="Y89" s="106"/>
      <c r="Z89" s="106"/>
    </row>
    <row r="90" spans="1:26" ht="12" customHeight="1">
      <c r="A90" s="85" t="s">
        <v>169</v>
      </c>
      <c r="B90" s="98"/>
      <c r="C90" s="98"/>
      <c r="D90" s="98"/>
      <c r="E90" s="98"/>
      <c r="F90" s="98"/>
      <c r="G90" s="98"/>
      <c r="H90" s="98"/>
      <c r="I90" s="98"/>
      <c r="J90" s="98"/>
      <c r="K90" s="98"/>
      <c r="L90" s="98"/>
      <c r="M90" s="98"/>
      <c r="N90" s="98"/>
      <c r="O90" s="98"/>
      <c r="P90" s="98"/>
      <c r="Q90" s="98"/>
      <c r="R90" s="98"/>
      <c r="S90" s="98"/>
      <c r="T90" s="98"/>
      <c r="U90" s="98"/>
      <c r="V90" s="98"/>
      <c r="W90" s="98"/>
      <c r="X90" s="98"/>
      <c r="Y90" s="98"/>
      <c r="Z90" s="98"/>
    </row>
    <row r="91" spans="1:26" ht="12" customHeight="1">
      <c r="A91" s="85" t="s">
        <v>154</v>
      </c>
      <c r="B91" s="98"/>
      <c r="C91" s="98"/>
      <c r="D91" s="98"/>
      <c r="E91" s="98"/>
      <c r="F91" s="98"/>
      <c r="G91" s="98"/>
      <c r="H91" s="98"/>
      <c r="I91" s="98"/>
      <c r="J91" s="98"/>
      <c r="K91" s="98"/>
      <c r="L91" s="98"/>
      <c r="M91" s="98"/>
      <c r="N91" s="98"/>
      <c r="O91" s="98"/>
      <c r="P91" s="98"/>
      <c r="Q91" s="98"/>
      <c r="R91" s="98"/>
      <c r="S91" s="98"/>
      <c r="T91" s="98"/>
      <c r="U91" s="98"/>
      <c r="V91" s="98"/>
      <c r="W91" s="98"/>
      <c r="X91" s="98"/>
      <c r="Y91" s="98"/>
      <c r="Z91" s="98"/>
    </row>
    <row r="92" spans="1:26" ht="39" customHeight="1">
      <c r="A92" s="85" t="s">
        <v>117</v>
      </c>
      <c r="B92" s="85"/>
      <c r="C92" s="85"/>
      <c r="D92" s="85"/>
      <c r="E92" s="85"/>
      <c r="F92" s="85"/>
      <c r="G92" s="85"/>
      <c r="H92" s="85"/>
      <c r="I92" s="85"/>
      <c r="J92" s="85"/>
      <c r="K92" s="85"/>
      <c r="L92" s="85"/>
      <c r="M92" s="85"/>
      <c r="N92" s="85"/>
      <c r="O92" s="85"/>
      <c r="P92" s="85"/>
      <c r="Q92" s="85"/>
      <c r="R92" s="85"/>
      <c r="S92" s="85"/>
      <c r="T92" s="85"/>
      <c r="U92" s="85"/>
      <c r="V92" s="85"/>
      <c r="W92" s="85"/>
      <c r="X92" s="85"/>
      <c r="Y92" s="85"/>
      <c r="Z92" s="85"/>
    </row>
    <row r="93" spans="1:26" ht="25.5" customHeight="1">
      <c r="A93" s="85" t="s">
        <v>171</v>
      </c>
      <c r="B93" s="86"/>
      <c r="C93" s="86"/>
      <c r="D93" s="86"/>
      <c r="E93" s="86"/>
      <c r="F93" s="86"/>
      <c r="G93" s="86"/>
      <c r="H93" s="86"/>
      <c r="I93" s="86"/>
      <c r="J93" s="86"/>
      <c r="K93" s="86"/>
      <c r="L93" s="86"/>
      <c r="M93" s="86"/>
      <c r="N93" s="86"/>
      <c r="O93" s="86"/>
      <c r="P93" s="86"/>
      <c r="Q93" s="86"/>
      <c r="R93" s="86"/>
      <c r="S93" s="86"/>
      <c r="T93" s="86"/>
      <c r="U93" s="86"/>
      <c r="V93" s="86"/>
      <c r="W93" s="86"/>
      <c r="X93" s="86"/>
      <c r="Y93" s="86"/>
      <c r="Z93" s="86"/>
    </row>
    <row r="95" spans="1:26" ht="12" customHeight="1">
      <c r="A95" s="5"/>
      <c r="B95" s="1"/>
      <c r="C95" s="1"/>
      <c r="D95" s="1"/>
      <c r="E95" s="1"/>
      <c r="F95" s="1"/>
      <c r="G95" s="2"/>
      <c r="H95" s="1"/>
      <c r="I95" s="2"/>
      <c r="J95" s="1"/>
      <c r="K95" s="6"/>
      <c r="L95" s="1"/>
      <c r="M95" s="2"/>
      <c r="N95" s="1"/>
      <c r="O95" s="2"/>
      <c r="P95" s="1"/>
      <c r="Q95" s="2"/>
      <c r="R95" s="1"/>
      <c r="S95" s="2"/>
      <c r="T95" s="1"/>
      <c r="U95" s="2"/>
      <c r="V95" s="1"/>
      <c r="W95" s="2"/>
      <c r="X95" s="1"/>
      <c r="Y95" s="2"/>
      <c r="Z95" s="1"/>
    </row>
    <row r="96" ht="12" customHeight="1">
      <c r="K96" s="7"/>
    </row>
    <row r="97" ht="12" customHeight="1">
      <c r="K97" s="7"/>
    </row>
  </sheetData>
  <sheetProtection/>
  <mergeCells count="38">
    <mergeCell ref="W6:X6"/>
    <mergeCell ref="U6:V6"/>
    <mergeCell ref="Y6:Z6"/>
    <mergeCell ref="I6:J6"/>
    <mergeCell ref="G6:H6"/>
    <mergeCell ref="D6:E6"/>
    <mergeCell ref="B6:C6"/>
    <mergeCell ref="K6:L6"/>
    <mergeCell ref="S6:T6"/>
    <mergeCell ref="Q6:R6"/>
    <mergeCell ref="O6:P6"/>
    <mergeCell ref="Y5:Z5"/>
    <mergeCell ref="F3:F5"/>
    <mergeCell ref="G3:J4"/>
    <mergeCell ref="K3:N4"/>
    <mergeCell ref="O3:R4"/>
    <mergeCell ref="S3:V4"/>
    <mergeCell ref="U5:V5"/>
    <mergeCell ref="O5:P5"/>
    <mergeCell ref="Q5:R5"/>
    <mergeCell ref="S5:T5"/>
    <mergeCell ref="M5:N5"/>
    <mergeCell ref="A2:A5"/>
    <mergeCell ref="B5:C5"/>
    <mergeCell ref="I5:J5"/>
    <mergeCell ref="K5:L5"/>
    <mergeCell ref="D5:E5"/>
    <mergeCell ref="G5:H5"/>
    <mergeCell ref="A1:Z1"/>
    <mergeCell ref="A92:Z92"/>
    <mergeCell ref="A93:Z93"/>
    <mergeCell ref="B2:E4"/>
    <mergeCell ref="F2:Z2"/>
    <mergeCell ref="A90:Z90"/>
    <mergeCell ref="A91:Z91"/>
    <mergeCell ref="W5:X5"/>
    <mergeCell ref="W3:Z4"/>
    <mergeCell ref="A89:Z89"/>
  </mergeCells>
  <printOptions/>
  <pageMargins left="0.75" right="0.75" top="1" bottom="1" header="0.5" footer="0.5"/>
  <pageSetup fitToHeight="2" horizontalDpi="600" verticalDpi="600" orientation="landscape" scale="71"/>
  <headerFooter alignWithMargins="0">
    <oddHeader>&amp;R&amp;"Courier New,Regular"&amp;A
&amp;P of &amp;N</oddHeader>
    <oddFooter>&amp;R&amp;"Courier New,Regular"Printed: &amp;D &amp;T</oddFooter>
  </headerFooter>
  <rowBreaks count="1" manualBreakCount="1">
    <brk id="53" max="25" man="1"/>
  </rowBreaks>
</worksheet>
</file>

<file path=xl/worksheets/sheet2.xml><?xml version="1.0" encoding="utf-8"?>
<worksheet xmlns="http://schemas.openxmlformats.org/spreadsheetml/2006/main" xmlns:r="http://schemas.openxmlformats.org/officeDocument/2006/relationships">
  <dimension ref="A1:L42"/>
  <sheetViews>
    <sheetView workbookViewId="0" topLeftCell="A1">
      <selection activeCell="B38" sqref="B38:C42"/>
    </sheetView>
  </sheetViews>
  <sheetFormatPr defaultColWidth="11.00390625" defaultRowHeight="12.75"/>
  <cols>
    <col min="1" max="1" width="19.375" style="0" customWidth="1"/>
    <col min="2" max="2" width="11.875" style="0" customWidth="1"/>
  </cols>
  <sheetData>
    <row r="1" spans="2:9" ht="48">
      <c r="B1" s="78" t="s">
        <v>28</v>
      </c>
      <c r="C1" s="78" t="s">
        <v>177</v>
      </c>
      <c r="D1" s="78" t="s">
        <v>178</v>
      </c>
      <c r="E1" s="78" t="s">
        <v>14</v>
      </c>
      <c r="F1" s="78" t="s">
        <v>15</v>
      </c>
      <c r="G1" s="78" t="s">
        <v>122</v>
      </c>
      <c r="H1" s="80" t="s">
        <v>29</v>
      </c>
      <c r="I1" s="80" t="s">
        <v>30</v>
      </c>
    </row>
    <row r="2" spans="1:11" ht="12">
      <c r="A2" t="s">
        <v>27</v>
      </c>
      <c r="B2" s="141">
        <f>'Table 270'!D8</f>
        <v>681.8261</v>
      </c>
      <c r="C2" s="142">
        <f>'Table 270'!G8+'Table 270'!I8</f>
        <v>80.33111375466565</v>
      </c>
      <c r="D2" s="142">
        <f>'Table 270'!K8+'Table 270'!M8</f>
        <v>5.58224450486715</v>
      </c>
      <c r="E2" s="142">
        <f>'Table 270'!O8+'Table 270'!Q8</f>
        <v>3.4899661365266024</v>
      </c>
      <c r="F2" s="142">
        <f>'Table 270'!S8+'Table 270'!U8</f>
        <v>9.136787224777702</v>
      </c>
      <c r="G2" s="142">
        <f>'Table 270'!W8+'Table 270'!Y8</f>
        <v>1.4598883791629573</v>
      </c>
      <c r="H2" s="142">
        <f>'Table 270'!G8+'Table 270'!K8+'Table 270'!O8+'Table 270'!S8+'Table 270'!W8</f>
        <v>61.65828794174936</v>
      </c>
      <c r="I2" s="142">
        <f>'Table 270'!I8+'Table 270'!M8+'Table 270'!Q8+'Table 270'!U8+'Table 270'!Y8</f>
        <v>38.34171205825071</v>
      </c>
      <c r="J2">
        <f>H2+I2</f>
        <v>100.00000000000006</v>
      </c>
      <c r="K2">
        <f>SUM(C2:G2)</f>
        <v>100.00000000000007</v>
      </c>
    </row>
    <row r="3" spans="1:11" ht="15">
      <c r="A3" s="140" t="s">
        <v>26</v>
      </c>
      <c r="B3" s="141">
        <f>'Table 270'!D18</f>
        <v>43.2547</v>
      </c>
      <c r="C3" s="142">
        <f>'Table 270'!G18+'Table 270'!I18</f>
        <v>86.35385287610364</v>
      </c>
      <c r="D3" s="142">
        <f>'Table 270'!K18+'Table 270'!M18</f>
        <v>6.0139129389407415</v>
      </c>
      <c r="E3" s="142">
        <f>'Table 270'!O18+'Table 270'!Q18</f>
        <v>3.3083110043532846</v>
      </c>
      <c r="F3" s="142">
        <f>'Table 270'!S18+'Table 270'!U18</f>
        <v>2.8930960103757517</v>
      </c>
      <c r="G3" s="142">
        <f>'Table 270'!W18+'Table 270'!Y18</f>
        <v>1.4308271702265885</v>
      </c>
      <c r="H3" s="142">
        <f>'Table 270'!G18+'Table 270'!K18+'Table 270'!O18+'Table 270'!S18+'Table 270'!W18</f>
        <v>61.87974948387116</v>
      </c>
      <c r="I3" s="142">
        <f>'Table 270'!I18+'Table 270'!M18+'Table 270'!Q18+'Table 270'!U18+'Table 270'!Y18</f>
        <v>38.120250516128856</v>
      </c>
      <c r="J3">
        <f>H3+I3</f>
        <v>100.00000000000001</v>
      </c>
      <c r="K3">
        <f>SUM(C3:G3)</f>
        <v>100.00000000000001</v>
      </c>
    </row>
    <row r="4" spans="1:11" ht="15">
      <c r="A4" s="140" t="s">
        <v>22</v>
      </c>
      <c r="B4" s="141">
        <f>'Table 270'!D25</f>
        <v>38.5695</v>
      </c>
      <c r="C4" s="142">
        <f>'Table 270'!G25+'Table 270'!I25</f>
        <v>84.82194480094363</v>
      </c>
      <c r="D4" s="142">
        <f>'Table 270'!K25+'Table 270'!M25</f>
        <v>6.56347632196424</v>
      </c>
      <c r="E4" s="142">
        <f>'Table 270'!O25+'Table 270'!Q25</f>
        <v>3.1823072635113197</v>
      </c>
      <c r="F4" s="142">
        <f>'Table 270'!S25+'Table 270'!U25</f>
        <v>3.5447698310841433</v>
      </c>
      <c r="G4" s="142">
        <f>'Table 270'!W25+'Table 270'!Y25</f>
        <v>1.8875017824965301</v>
      </c>
      <c r="H4" s="142">
        <f>'Table 270'!G25+'Table 270'!K25+'Table 270'!O25+'Table 270'!S25+'Table 270'!W25</f>
        <v>43.461543447542695</v>
      </c>
      <c r="I4" s="142">
        <f>'Table 270'!I25+'Table 270'!M25+'Table 270'!Q25+'Table 270'!U25+'Table 270'!Y25</f>
        <v>56.53845655245718</v>
      </c>
      <c r="J4">
        <f>H4+I4</f>
        <v>99.99999999999987</v>
      </c>
      <c r="K4">
        <f>SUM(C4:G4)</f>
        <v>99.99999999999986</v>
      </c>
    </row>
    <row r="5" spans="1:11" ht="15">
      <c r="A5" s="140" t="s">
        <v>23</v>
      </c>
      <c r="B5" s="141">
        <f>'Table 270'!D26</f>
        <v>20.261599999999998</v>
      </c>
      <c r="C5" s="142">
        <f>'Table 270'!G26+'Table 270'!I26</f>
        <v>72.89947486871722</v>
      </c>
      <c r="D5" s="142">
        <f>'Table 270'!K26+'Table 270'!M26</f>
        <v>3.642851502349272</v>
      </c>
      <c r="E5" s="142">
        <f>'Table 270'!O26+'Table 270'!Q26</f>
        <v>13.439215066924628</v>
      </c>
      <c r="F5" s="142">
        <f>'Table 270'!S26+'Table 270'!U26</f>
        <v>8.484028901962333</v>
      </c>
      <c r="G5" s="142">
        <f>'Table 270'!W26+'Table 270'!Y26</f>
        <v>1.5344296600465908</v>
      </c>
      <c r="H5" s="142">
        <f>'Table 270'!G26+'Table 270'!K26+'Table 270'!O26+'Table 270'!S26+'Table 270'!W26</f>
        <v>48.78538713625777</v>
      </c>
      <c r="I5" s="142">
        <f>'Table 270'!I26+'Table 270'!M26+'Table 270'!Q26+'Table 270'!U26+'Table 270'!Y26</f>
        <v>51.21461286374227</v>
      </c>
      <c r="J5">
        <f>H5+I5</f>
        <v>100.00000000000003</v>
      </c>
      <c r="K5">
        <f>SUM(C5:G5)</f>
        <v>100.00000000000004</v>
      </c>
    </row>
    <row r="6" spans="1:12" ht="15">
      <c r="A6" s="140" t="s">
        <v>24</v>
      </c>
      <c r="B6" s="141">
        <f>'Table 270'!D27</f>
        <v>18.2633</v>
      </c>
      <c r="C6" s="142">
        <f>'Table 270'!G27+'Table 270'!I27</f>
        <v>82.44128936172535</v>
      </c>
      <c r="D6" s="142">
        <f>'Table 270'!K27+'Table 270'!M27</f>
        <v>5.128864991540408</v>
      </c>
      <c r="E6" s="142">
        <f>'Table 270'!O27+'Table 270'!Q27</f>
        <v>3.1456527571687456</v>
      </c>
      <c r="F6" s="142">
        <f>'Table 270'!S27+'Table 270'!U27</f>
        <v>8.251520809492252</v>
      </c>
      <c r="G6" s="142">
        <f>'Table 270'!W27</f>
        <v>1.0326720800731513</v>
      </c>
      <c r="H6" s="142">
        <f>'Table 270'!G27+'Table 270'!K27+'Table 270'!O27+'Table 270'!S27+'Table 270'!W27</f>
        <v>70.13135632662217</v>
      </c>
      <c r="I6" s="142">
        <f>'Table 270'!I27+'Table 270'!M27+'Table 270'!Q27+'Table 270'!U27</f>
        <v>29.868643673377733</v>
      </c>
      <c r="J6">
        <f>H6+I6</f>
        <v>99.9999999999999</v>
      </c>
      <c r="K6">
        <f>SUM(C6:G6)</f>
        <v>99.99999999999991</v>
      </c>
      <c r="L6" t="s">
        <v>32</v>
      </c>
    </row>
    <row r="7" spans="1:12" ht="15">
      <c r="A7" s="140" t="s">
        <v>25</v>
      </c>
      <c r="B7" s="141">
        <f>'Table 270'!D28</f>
        <v>13.1144</v>
      </c>
      <c r="C7" s="142">
        <f>'Table 270'!G28+'Table 270'!I28</f>
        <v>88.89465015555427</v>
      </c>
      <c r="D7" s="142">
        <f>'Table 270'!K28</f>
        <v>2.3058622582809742</v>
      </c>
      <c r="E7" s="142">
        <f>'Table 270'!O28</f>
        <v>0.9889892027084735</v>
      </c>
      <c r="F7" s="142">
        <f>'Table 270'!S28</f>
        <v>4.023058622582812</v>
      </c>
      <c r="G7" s="142">
        <f>'Table 270'!W28</f>
        <v>1.9985664612944556</v>
      </c>
      <c r="H7" s="142">
        <f>'Table 270'!G28+'Table 270'!K28+'Table 270'!O28+'Table 270'!S28+'Table 270'!W28</f>
        <v>81.61791618373702</v>
      </c>
      <c r="I7" s="142">
        <f>'Table 270'!I28</f>
        <v>16.593210516683957</v>
      </c>
      <c r="J7">
        <f>H7+I7</f>
        <v>98.21112670042098</v>
      </c>
      <c r="K7">
        <f>SUM(C7:G7)</f>
        <v>98.21112670042098</v>
      </c>
      <c r="L7" t="s">
        <v>31</v>
      </c>
    </row>
    <row r="12" spans="3:7" ht="12">
      <c r="C12" t="str">
        <f>C$1</f>
        <v>White</v>
      </c>
      <c r="D12" t="str">
        <f>D$1</f>
        <v>Black</v>
      </c>
      <c r="E12" t="str">
        <f>E$1</f>
        <v>Hispanic</v>
      </c>
      <c r="F12" t="str">
        <f>F$1</f>
        <v>Asian/ Pacific Islander</v>
      </c>
      <c r="G12" t="str">
        <f>G$1</f>
        <v>American Indian/ Alaska Native</v>
      </c>
    </row>
    <row r="13" spans="2:7" ht="12">
      <c r="B13" t="str">
        <f>A$3</f>
        <v>Fine arts</v>
      </c>
      <c r="C13" s="143">
        <f>C3</f>
        <v>86.35385287610364</v>
      </c>
      <c r="D13" s="143">
        <f>D3</f>
        <v>6.0139129389407415</v>
      </c>
      <c r="E13" s="143">
        <f>E3</f>
        <v>3.3083110043532846</v>
      </c>
      <c r="F13" s="143">
        <f>F3</f>
        <v>2.8930960103757517</v>
      </c>
      <c r="G13" s="143">
        <f>G3</f>
        <v>1.4308271702265885</v>
      </c>
    </row>
    <row r="14" spans="2:7" ht="12">
      <c r="B14" t="str">
        <f>A$4</f>
        <v>English and Literature</v>
      </c>
      <c r="C14" s="143">
        <f>C4</f>
        <v>84.82194480094363</v>
      </c>
      <c r="D14" s="143">
        <f>D4</f>
        <v>6.56347632196424</v>
      </c>
      <c r="E14" s="143">
        <f>E4</f>
        <v>3.1823072635113197</v>
      </c>
      <c r="F14" s="143">
        <f>F4</f>
        <v>3.5447698310841433</v>
      </c>
      <c r="G14" s="143">
        <f>G4</f>
        <v>1.8875017824965301</v>
      </c>
    </row>
    <row r="15" spans="2:7" ht="12">
      <c r="B15" t="str">
        <f>A$5</f>
        <v>Foreign Languages</v>
      </c>
      <c r="C15" s="143">
        <f>C5</f>
        <v>72.89947486871722</v>
      </c>
      <c r="D15" s="143">
        <f>D5</f>
        <v>3.642851502349272</v>
      </c>
      <c r="E15" s="143">
        <f>E5</f>
        <v>13.439215066924628</v>
      </c>
      <c r="F15" s="143">
        <f>F5</f>
        <v>8.484028901962333</v>
      </c>
      <c r="G15" s="143">
        <f>G5</f>
        <v>1.5344296600465908</v>
      </c>
    </row>
    <row r="16" spans="2:7" ht="12">
      <c r="B16" t="str">
        <f>A$6</f>
        <v>History</v>
      </c>
      <c r="C16" s="143">
        <f>C6</f>
        <v>82.44128936172535</v>
      </c>
      <c r="D16" s="143">
        <f>D6</f>
        <v>5.128864991540408</v>
      </c>
      <c r="E16" s="143">
        <f>E6</f>
        <v>3.1456527571687456</v>
      </c>
      <c r="F16" s="143">
        <f>F6</f>
        <v>8.251520809492252</v>
      </c>
      <c r="G16" s="143">
        <f>G6</f>
        <v>1.0326720800731513</v>
      </c>
    </row>
    <row r="17" spans="2:7" ht="12">
      <c r="B17" t="str">
        <f>A$7</f>
        <v>Philosophy</v>
      </c>
      <c r="C17" s="143">
        <f>C7</f>
        <v>88.89465015555427</v>
      </c>
      <c r="D17" s="143">
        <f>D7</f>
        <v>2.3058622582809742</v>
      </c>
      <c r="E17" s="143">
        <f>E7</f>
        <v>0.9889892027084735</v>
      </c>
      <c r="F17" s="143">
        <f>F7</f>
        <v>4.023058622582812</v>
      </c>
      <c r="G17" s="143">
        <f>G7</f>
        <v>1.9985664612944556</v>
      </c>
    </row>
    <row r="21" spans="3:4" ht="12">
      <c r="C21" t="str">
        <f>H$1</f>
        <v>Male</v>
      </c>
      <c r="D21" t="str">
        <f>I$1</f>
        <v>Female</v>
      </c>
    </row>
    <row r="22" spans="2:4" ht="12">
      <c r="B22" t="str">
        <f>A$3</f>
        <v>Fine arts</v>
      </c>
      <c r="C22" s="143">
        <f>H3</f>
        <v>61.87974948387116</v>
      </c>
      <c r="D22" s="143">
        <f>I3</f>
        <v>38.120250516128856</v>
      </c>
    </row>
    <row r="23" spans="2:4" ht="12">
      <c r="B23" t="str">
        <f>A$4</f>
        <v>English and Literature</v>
      </c>
      <c r="C23" s="143">
        <f>H4</f>
        <v>43.461543447542695</v>
      </c>
      <c r="D23" s="143">
        <f>I4</f>
        <v>56.53845655245718</v>
      </c>
    </row>
    <row r="24" spans="2:4" ht="12">
      <c r="B24" t="str">
        <f>A$5</f>
        <v>Foreign Languages</v>
      </c>
      <c r="C24" s="143">
        <f>H5</f>
        <v>48.78538713625777</v>
      </c>
      <c r="D24" s="143">
        <f>I5</f>
        <v>51.21461286374227</v>
      </c>
    </row>
    <row r="25" spans="2:4" ht="12">
      <c r="B25" t="str">
        <f>A$6</f>
        <v>History</v>
      </c>
      <c r="C25" s="143">
        <f>H6</f>
        <v>70.13135632662217</v>
      </c>
      <c r="D25" s="143">
        <f>I6</f>
        <v>29.868643673377733</v>
      </c>
    </row>
    <row r="26" spans="2:4" ht="12">
      <c r="B26" t="str">
        <f>A$7</f>
        <v>Philosophy</v>
      </c>
      <c r="C26" s="143">
        <f>H7</f>
        <v>81.61791618373702</v>
      </c>
      <c r="D26" s="143">
        <f>I7</f>
        <v>16.593210516683957</v>
      </c>
    </row>
    <row r="29" spans="3:7" ht="12">
      <c r="C29" t="str">
        <f>C$1</f>
        <v>White</v>
      </c>
      <c r="D29" t="str">
        <f>D$1</f>
        <v>Black</v>
      </c>
      <c r="E29" t="str">
        <f>E$1</f>
        <v>Hispanic</v>
      </c>
      <c r="F29" t="str">
        <f>F$1</f>
        <v>Asian/ Pacific Islander</v>
      </c>
      <c r="G29" t="str">
        <f>G$1</f>
        <v>American Indian/ Alaska Native</v>
      </c>
    </row>
    <row r="30" spans="2:7" ht="12">
      <c r="B30" t="str">
        <f>A$3</f>
        <v>Fine arts</v>
      </c>
      <c r="C30">
        <f>C3*10*$B$3</f>
        <v>37352.100000000006</v>
      </c>
      <c r="D30">
        <f>D3*10*$B$3</f>
        <v>2601.300000000001</v>
      </c>
      <c r="E30">
        <f>E3*10*$B$3</f>
        <v>1431.0000000000002</v>
      </c>
      <c r="F30">
        <f>F3*10*$B$3</f>
        <v>1251.4000000000003</v>
      </c>
      <c r="G30">
        <f>G3*10*$B$3</f>
        <v>618.9000000000001</v>
      </c>
    </row>
    <row r="31" spans="2:7" ht="12">
      <c r="B31" t="str">
        <f>A$4</f>
        <v>English and Literature</v>
      </c>
      <c r="C31">
        <f>C4*10*$B4</f>
        <v>32715.39999999995</v>
      </c>
      <c r="D31">
        <f>D4*10*$B4</f>
        <v>2531.4999999999973</v>
      </c>
      <c r="E31">
        <f>E4*10*$B4</f>
        <v>1227.3999999999983</v>
      </c>
      <c r="F31">
        <f>F4*10*$B4</f>
        <v>1367.1999999999985</v>
      </c>
      <c r="G31">
        <f>G4*10*$B4</f>
        <v>727.9999999999991</v>
      </c>
    </row>
    <row r="32" spans="2:7" ht="12">
      <c r="B32" t="str">
        <f>A$5</f>
        <v>Foreign Languages</v>
      </c>
      <c r="C32">
        <f>C5*10*$B5</f>
        <v>14770.600000000008</v>
      </c>
      <c r="D32">
        <f>D5*10*$B5</f>
        <v>738.1</v>
      </c>
      <c r="E32">
        <f>E5*10*$B5</f>
        <v>2723.0000000000005</v>
      </c>
      <c r="F32">
        <f>F5*10*$B5</f>
        <v>1718.9999999999998</v>
      </c>
      <c r="G32">
        <f>G5*10*$B5</f>
        <v>310.90000000000003</v>
      </c>
    </row>
    <row r="33" spans="2:7" ht="12">
      <c r="B33" t="str">
        <f>A$6</f>
        <v>History</v>
      </c>
      <c r="C33">
        <f>C6*10*$B6</f>
        <v>15056.499999999987</v>
      </c>
      <c r="D33">
        <f>D6*10*$B6</f>
        <v>936.6999999999994</v>
      </c>
      <c r="E33">
        <f>E6*10*$B6</f>
        <v>574.4999999999995</v>
      </c>
      <c r="F33">
        <f>F6*10*$B6</f>
        <v>1506.9999999999984</v>
      </c>
      <c r="G33">
        <f>G6*10*$B6</f>
        <v>188.59999999999985</v>
      </c>
    </row>
    <row r="34" spans="2:7" ht="12">
      <c r="B34" t="str">
        <f>A$7</f>
        <v>Philosophy</v>
      </c>
      <c r="C34">
        <f>C7*10*$B7</f>
        <v>11658.00000000001</v>
      </c>
      <c r="D34">
        <f>D7*10*$B7</f>
        <v>302.4000000000001</v>
      </c>
      <c r="E34">
        <f>E7*10*$B7</f>
        <v>129.70000000000005</v>
      </c>
      <c r="F34">
        <f>F7*10*$B7</f>
        <v>527.6000000000003</v>
      </c>
      <c r="G34">
        <f>G7*10*$B7</f>
        <v>262.1000000000001</v>
      </c>
    </row>
    <row r="37" ht="12">
      <c r="C37" t="s">
        <v>8</v>
      </c>
    </row>
    <row r="38" spans="2:3" ht="12">
      <c r="B38" t="str">
        <f>A$3</f>
        <v>Fine arts</v>
      </c>
      <c r="C38">
        <f>SUM(C30:G30)</f>
        <v>43254.70000000001</v>
      </c>
    </row>
    <row r="39" spans="2:3" ht="12">
      <c r="B39" t="str">
        <f>A$4</f>
        <v>English and Literature</v>
      </c>
      <c r="C39">
        <f>SUM(C31:G31)</f>
        <v>38569.49999999995</v>
      </c>
    </row>
    <row r="40" spans="2:3" ht="12">
      <c r="B40" t="str">
        <f>A$5</f>
        <v>Foreign Languages</v>
      </c>
      <c r="C40">
        <f>SUM(C32:G32)</f>
        <v>20261.60000000001</v>
      </c>
    </row>
    <row r="41" spans="2:3" ht="12">
      <c r="B41" t="str">
        <f>A$6</f>
        <v>History</v>
      </c>
      <c r="C41">
        <f>SUM(C33:G33)</f>
        <v>18263.299999999985</v>
      </c>
    </row>
    <row r="42" spans="2:3" ht="12">
      <c r="B42" t="str">
        <f>A$7</f>
        <v>Philosophy</v>
      </c>
      <c r="C42">
        <f>SUM(C34:G34)</f>
        <v>12879.80000000001</v>
      </c>
    </row>
  </sheetData>
  <printOptions/>
  <pageMargins left="0.75" right="0.75" top="1" bottom="1" header="0.5" footer="0.5"/>
  <pageSetup orientation="portrait"/>
  <drawing r:id="rId1"/>
</worksheet>
</file>

<file path=xl/worksheets/sheet3.xml><?xml version="1.0" encoding="utf-8"?>
<worksheet xmlns="http://schemas.openxmlformats.org/spreadsheetml/2006/main" xmlns:r="http://schemas.openxmlformats.org/officeDocument/2006/relationships">
  <sheetPr transitionEvaluation="1" transitionEntry="1"/>
  <dimension ref="A1:V51"/>
  <sheetViews>
    <sheetView showGridLines="0" zoomScaleSheetLayoutView="100" workbookViewId="0" topLeftCell="A1">
      <selection activeCell="H3" sqref="H3"/>
    </sheetView>
  </sheetViews>
  <sheetFormatPr defaultColWidth="9.625" defaultRowHeight="12" customHeight="1"/>
  <cols>
    <col min="1" max="1" width="59.625" style="59" customWidth="1"/>
    <col min="2" max="3" width="9.625" style="59" customWidth="1"/>
    <col min="4" max="5" width="7.625" style="59" customWidth="1"/>
    <col min="6" max="7" width="8.625" style="59" customWidth="1"/>
    <col min="8" max="10" width="7.625" style="59" customWidth="1"/>
    <col min="11" max="12" width="6.625" style="59" customWidth="1"/>
    <col min="13" max="14" width="8.625" style="59" customWidth="1"/>
    <col min="15" max="15" width="6.875" style="59" customWidth="1"/>
    <col min="16" max="18" width="7.625" style="59" customWidth="1"/>
    <col min="19" max="19" width="6.625" style="59" customWidth="1"/>
    <col min="20" max="21" width="8.625" style="59" customWidth="1"/>
    <col min="22" max="22" width="7.125" style="59" customWidth="1"/>
    <col min="23" max="16384" width="9.625" style="59" customWidth="1"/>
  </cols>
  <sheetData>
    <row r="1" spans="1:15" s="58" customFormat="1" ht="12" customHeight="1">
      <c r="A1" s="127" t="s">
        <v>39</v>
      </c>
      <c r="B1" s="127"/>
      <c r="C1" s="127"/>
      <c r="D1" s="127"/>
      <c r="E1" s="127"/>
      <c r="F1" s="127"/>
      <c r="G1" s="127"/>
      <c r="H1" s="127"/>
      <c r="I1" s="127"/>
      <c r="J1" s="127"/>
      <c r="K1" s="127"/>
      <c r="L1" s="127"/>
      <c r="M1" s="127"/>
      <c r="N1" s="127"/>
      <c r="O1" s="127"/>
    </row>
    <row r="2" spans="1:22" ht="12" customHeight="1">
      <c r="A2" s="128" t="s">
        <v>40</v>
      </c>
      <c r="B2" s="123" t="s">
        <v>174</v>
      </c>
      <c r="C2" s="124"/>
      <c r="D2" s="124"/>
      <c r="E2" s="124"/>
      <c r="F2" s="124"/>
      <c r="G2" s="124"/>
      <c r="H2" s="130"/>
      <c r="I2" s="123" t="s">
        <v>41</v>
      </c>
      <c r="J2" s="124"/>
      <c r="K2" s="124"/>
      <c r="L2" s="124"/>
      <c r="M2" s="124"/>
      <c r="N2" s="124"/>
      <c r="O2" s="130"/>
      <c r="P2" s="123" t="s">
        <v>42</v>
      </c>
      <c r="Q2" s="124"/>
      <c r="R2" s="124"/>
      <c r="S2" s="124"/>
      <c r="T2" s="124"/>
      <c r="U2" s="124"/>
      <c r="V2" s="124"/>
    </row>
    <row r="3" spans="1:22" ht="51.75" customHeight="1">
      <c r="A3" s="129"/>
      <c r="B3" s="60" t="s">
        <v>174</v>
      </c>
      <c r="C3" s="60" t="s">
        <v>177</v>
      </c>
      <c r="D3" s="60" t="s">
        <v>178</v>
      </c>
      <c r="E3" s="60" t="s">
        <v>43</v>
      </c>
      <c r="F3" s="60" t="s">
        <v>44</v>
      </c>
      <c r="G3" s="60" t="s">
        <v>122</v>
      </c>
      <c r="H3" s="60" t="s">
        <v>45</v>
      </c>
      <c r="I3" s="60" t="s">
        <v>174</v>
      </c>
      <c r="J3" s="60" t="s">
        <v>177</v>
      </c>
      <c r="K3" s="60" t="s">
        <v>178</v>
      </c>
      <c r="L3" s="60" t="s">
        <v>43</v>
      </c>
      <c r="M3" s="60" t="s">
        <v>44</v>
      </c>
      <c r="N3" s="60" t="s">
        <v>122</v>
      </c>
      <c r="O3" s="60" t="s">
        <v>45</v>
      </c>
      <c r="P3" s="60" t="s">
        <v>174</v>
      </c>
      <c r="Q3" s="60" t="s">
        <v>177</v>
      </c>
      <c r="R3" s="60" t="s">
        <v>178</v>
      </c>
      <c r="S3" s="60" t="s">
        <v>43</v>
      </c>
      <c r="T3" s="60" t="s">
        <v>44</v>
      </c>
      <c r="U3" s="60" t="s">
        <v>122</v>
      </c>
      <c r="V3" s="61" t="s">
        <v>45</v>
      </c>
    </row>
    <row r="4" spans="1:22" s="66" customFormat="1" ht="12" customHeight="1">
      <c r="A4" s="62">
        <v>1</v>
      </c>
      <c r="B4" s="63">
        <v>2</v>
      </c>
      <c r="C4" s="64">
        <v>3</v>
      </c>
      <c r="D4" s="64">
        <v>4</v>
      </c>
      <c r="E4" s="64">
        <v>5</v>
      </c>
      <c r="F4" s="64">
        <v>6</v>
      </c>
      <c r="G4" s="64">
        <v>7</v>
      </c>
      <c r="H4" s="64">
        <v>8</v>
      </c>
      <c r="I4" s="64">
        <v>9</v>
      </c>
      <c r="J4" s="64">
        <v>10</v>
      </c>
      <c r="K4" s="64">
        <v>11</v>
      </c>
      <c r="L4" s="64">
        <v>12</v>
      </c>
      <c r="M4" s="64">
        <v>13</v>
      </c>
      <c r="N4" s="64">
        <v>14</v>
      </c>
      <c r="O4" s="64">
        <v>15</v>
      </c>
      <c r="P4" s="64">
        <v>16</v>
      </c>
      <c r="Q4" s="64">
        <v>17</v>
      </c>
      <c r="R4" s="64">
        <v>18</v>
      </c>
      <c r="S4" s="64">
        <v>19</v>
      </c>
      <c r="T4" s="64">
        <v>20</v>
      </c>
      <c r="U4" s="64">
        <v>21</v>
      </c>
      <c r="V4" s="65">
        <v>22</v>
      </c>
    </row>
    <row r="5" spans="1:22" s="66" customFormat="1" ht="12" customHeight="1">
      <c r="A5" s="67" t="s">
        <v>46</v>
      </c>
      <c r="B5" s="68">
        <v>1650014</v>
      </c>
      <c r="C5" s="68">
        <v>1167499</v>
      </c>
      <c r="D5" s="68">
        <v>164844</v>
      </c>
      <c r="E5" s="68">
        <v>140316</v>
      </c>
      <c r="F5" s="68">
        <v>117422</v>
      </c>
      <c r="G5" s="68">
        <v>12399</v>
      </c>
      <c r="H5" s="68">
        <v>47534</v>
      </c>
      <c r="I5" s="68">
        <v>706633</v>
      </c>
      <c r="J5" s="68">
        <v>513717</v>
      </c>
      <c r="K5" s="68">
        <v>56171</v>
      </c>
      <c r="L5" s="68">
        <v>55092</v>
      </c>
      <c r="M5" s="68">
        <v>53377</v>
      </c>
      <c r="N5" s="68">
        <v>4875</v>
      </c>
      <c r="O5" s="68">
        <v>23401</v>
      </c>
      <c r="P5" s="68">
        <v>943381</v>
      </c>
      <c r="Q5" s="68">
        <v>653782</v>
      </c>
      <c r="R5" s="68">
        <v>108673</v>
      </c>
      <c r="S5" s="68">
        <v>85224</v>
      </c>
      <c r="T5" s="68">
        <v>64045</v>
      </c>
      <c r="U5" s="68">
        <v>7524</v>
      </c>
      <c r="V5" s="69">
        <v>24133</v>
      </c>
    </row>
    <row r="6" spans="1:22" s="66" customFormat="1" ht="12" customHeight="1">
      <c r="A6" s="70" t="s">
        <v>47</v>
      </c>
      <c r="B6" s="71">
        <v>26336</v>
      </c>
      <c r="C6" s="71">
        <v>22430</v>
      </c>
      <c r="D6" s="71">
        <v>829</v>
      </c>
      <c r="E6" s="71">
        <v>1249</v>
      </c>
      <c r="F6" s="71">
        <v>1180</v>
      </c>
      <c r="G6" s="71">
        <v>243</v>
      </c>
      <c r="H6" s="71">
        <v>405</v>
      </c>
      <c r="I6" s="71">
        <v>13519</v>
      </c>
      <c r="J6" s="71">
        <v>11743</v>
      </c>
      <c r="K6" s="71">
        <v>374</v>
      </c>
      <c r="L6" s="71">
        <v>580</v>
      </c>
      <c r="M6" s="71">
        <v>487</v>
      </c>
      <c r="N6" s="71">
        <v>133</v>
      </c>
      <c r="O6" s="71">
        <v>202</v>
      </c>
      <c r="P6" s="71">
        <v>12817</v>
      </c>
      <c r="Q6" s="71">
        <v>10687</v>
      </c>
      <c r="R6" s="71">
        <v>455</v>
      </c>
      <c r="S6" s="71">
        <v>669</v>
      </c>
      <c r="T6" s="71">
        <v>693</v>
      </c>
      <c r="U6" s="71">
        <v>110</v>
      </c>
      <c r="V6" s="72">
        <v>203</v>
      </c>
    </row>
    <row r="7" spans="1:22" s="66" customFormat="1" ht="12" customHeight="1">
      <c r="A7" s="70" t="s">
        <v>106</v>
      </c>
      <c r="B7" s="71">
        <v>10051</v>
      </c>
      <c r="C7" s="71">
        <v>6983</v>
      </c>
      <c r="D7" s="71">
        <v>500</v>
      </c>
      <c r="E7" s="71">
        <v>1175</v>
      </c>
      <c r="F7" s="71">
        <v>911</v>
      </c>
      <c r="G7" s="71">
        <v>61</v>
      </c>
      <c r="H7" s="71">
        <v>421</v>
      </c>
      <c r="I7" s="71">
        <v>5694</v>
      </c>
      <c r="J7" s="71">
        <v>4047</v>
      </c>
      <c r="K7" s="71">
        <v>295</v>
      </c>
      <c r="L7" s="71">
        <v>684</v>
      </c>
      <c r="M7" s="71">
        <v>444</v>
      </c>
      <c r="N7" s="71">
        <v>32</v>
      </c>
      <c r="O7" s="71">
        <v>192</v>
      </c>
      <c r="P7" s="71">
        <v>4357</v>
      </c>
      <c r="Q7" s="71">
        <v>2936</v>
      </c>
      <c r="R7" s="71">
        <v>205</v>
      </c>
      <c r="S7" s="71">
        <v>491</v>
      </c>
      <c r="T7" s="71">
        <v>467</v>
      </c>
      <c r="U7" s="71">
        <v>29</v>
      </c>
      <c r="V7" s="72">
        <v>229</v>
      </c>
    </row>
    <row r="8" spans="1:22" s="66" customFormat="1" ht="12" customHeight="1">
      <c r="A8" s="67" t="s">
        <v>16</v>
      </c>
      <c r="B8" s="71">
        <v>8621</v>
      </c>
      <c r="C8" s="71">
        <v>4757</v>
      </c>
      <c r="D8" s="71">
        <v>1173</v>
      </c>
      <c r="E8" s="71">
        <v>1266</v>
      </c>
      <c r="F8" s="71">
        <v>1053</v>
      </c>
      <c r="G8" s="71">
        <v>178</v>
      </c>
      <c r="H8" s="71">
        <v>194</v>
      </c>
      <c r="I8" s="71">
        <v>2694</v>
      </c>
      <c r="J8" s="71">
        <v>1504</v>
      </c>
      <c r="K8" s="71">
        <v>355</v>
      </c>
      <c r="L8" s="71">
        <v>393</v>
      </c>
      <c r="M8" s="71">
        <v>320</v>
      </c>
      <c r="N8" s="71">
        <v>58</v>
      </c>
      <c r="O8" s="71">
        <v>64</v>
      </c>
      <c r="P8" s="71">
        <v>5927</v>
      </c>
      <c r="Q8" s="71">
        <v>3253</v>
      </c>
      <c r="R8" s="71">
        <v>818</v>
      </c>
      <c r="S8" s="71">
        <v>873</v>
      </c>
      <c r="T8" s="71">
        <v>733</v>
      </c>
      <c r="U8" s="71">
        <v>120</v>
      </c>
      <c r="V8" s="72">
        <v>130</v>
      </c>
    </row>
    <row r="9" spans="1:22" s="66" customFormat="1" ht="12" customHeight="1">
      <c r="A9" s="70" t="s">
        <v>108</v>
      </c>
      <c r="B9" s="71">
        <v>86400</v>
      </c>
      <c r="C9" s="71">
        <v>55235</v>
      </c>
      <c r="D9" s="71">
        <v>6714</v>
      </c>
      <c r="E9" s="71">
        <v>6363</v>
      </c>
      <c r="F9" s="71">
        <v>15027</v>
      </c>
      <c r="G9" s="71">
        <v>573</v>
      </c>
      <c r="H9" s="71">
        <v>2488</v>
      </c>
      <c r="I9" s="71">
        <v>35865</v>
      </c>
      <c r="J9" s="71">
        <v>23695</v>
      </c>
      <c r="K9" s="71">
        <v>2022</v>
      </c>
      <c r="L9" s="71">
        <v>2557</v>
      </c>
      <c r="M9" s="71">
        <v>6347</v>
      </c>
      <c r="N9" s="71">
        <v>241</v>
      </c>
      <c r="O9" s="71">
        <v>1003</v>
      </c>
      <c r="P9" s="71">
        <v>50535</v>
      </c>
      <c r="Q9" s="71">
        <v>31540</v>
      </c>
      <c r="R9" s="71">
        <v>4692</v>
      </c>
      <c r="S9" s="71">
        <v>3806</v>
      </c>
      <c r="T9" s="71">
        <v>8680</v>
      </c>
      <c r="U9" s="71">
        <v>332</v>
      </c>
      <c r="V9" s="72">
        <v>1485</v>
      </c>
    </row>
    <row r="10" spans="1:22" s="66" customFormat="1" ht="12" customHeight="1">
      <c r="A10" s="70" t="s">
        <v>109</v>
      </c>
      <c r="B10" s="71">
        <v>358293</v>
      </c>
      <c r="C10" s="71">
        <v>241716</v>
      </c>
      <c r="D10" s="71">
        <v>41874</v>
      </c>
      <c r="E10" s="71">
        <v>30176</v>
      </c>
      <c r="F10" s="71">
        <v>26316</v>
      </c>
      <c r="G10" s="71">
        <v>2293</v>
      </c>
      <c r="H10" s="71">
        <v>15918</v>
      </c>
      <c r="I10" s="71">
        <v>183301</v>
      </c>
      <c r="J10" s="71">
        <v>130944</v>
      </c>
      <c r="K10" s="71">
        <v>15818</v>
      </c>
      <c r="L10" s="71">
        <v>13856</v>
      </c>
      <c r="M10" s="71">
        <v>13351</v>
      </c>
      <c r="N10" s="71">
        <v>1063</v>
      </c>
      <c r="O10" s="71">
        <v>8269</v>
      </c>
      <c r="P10" s="71">
        <v>174992</v>
      </c>
      <c r="Q10" s="71">
        <v>110772</v>
      </c>
      <c r="R10" s="71">
        <v>26056</v>
      </c>
      <c r="S10" s="71">
        <v>16320</v>
      </c>
      <c r="T10" s="71">
        <v>12965</v>
      </c>
      <c r="U10" s="71">
        <v>1230</v>
      </c>
      <c r="V10" s="72">
        <v>7649</v>
      </c>
    </row>
    <row r="11" spans="1:22" s="66" customFormat="1" ht="12" customHeight="1">
      <c r="A11" s="73"/>
      <c r="B11" s="71"/>
      <c r="C11" s="71" t="s">
        <v>58</v>
      </c>
      <c r="D11" s="71" t="s">
        <v>58</v>
      </c>
      <c r="E11" s="71" t="s">
        <v>58</v>
      </c>
      <c r="F11" s="71" t="s">
        <v>58</v>
      </c>
      <c r="G11" s="71" t="s">
        <v>58</v>
      </c>
      <c r="H11" s="71" t="s">
        <v>58</v>
      </c>
      <c r="I11" s="71"/>
      <c r="J11" s="71"/>
      <c r="K11" s="71"/>
      <c r="L11" s="71"/>
      <c r="M11" s="71"/>
      <c r="N11" s="71"/>
      <c r="O11" s="71"/>
      <c r="P11" s="71"/>
      <c r="Q11" s="71"/>
      <c r="R11" s="71"/>
      <c r="S11" s="71"/>
      <c r="T11" s="71"/>
      <c r="U11" s="71"/>
      <c r="V11" s="72"/>
    </row>
    <row r="12" spans="1:22" s="66" customFormat="1" ht="12" customHeight="1">
      <c r="A12" s="67" t="s">
        <v>17</v>
      </c>
      <c r="B12" s="71">
        <v>81266</v>
      </c>
      <c r="C12" s="71">
        <v>60678</v>
      </c>
      <c r="D12" s="71">
        <v>8410</v>
      </c>
      <c r="E12" s="71">
        <v>6433</v>
      </c>
      <c r="F12" s="71">
        <v>3640</v>
      </c>
      <c r="G12" s="71">
        <v>492</v>
      </c>
      <c r="H12" s="71">
        <v>1613</v>
      </c>
      <c r="I12" s="71">
        <v>28595</v>
      </c>
      <c r="J12" s="71">
        <v>21710</v>
      </c>
      <c r="K12" s="71">
        <v>2924</v>
      </c>
      <c r="L12" s="71">
        <v>2099</v>
      </c>
      <c r="M12" s="71">
        <v>1164</v>
      </c>
      <c r="N12" s="71">
        <v>193</v>
      </c>
      <c r="O12" s="71">
        <v>505</v>
      </c>
      <c r="P12" s="71">
        <v>52671</v>
      </c>
      <c r="Q12" s="71">
        <v>38968</v>
      </c>
      <c r="R12" s="71">
        <v>5486</v>
      </c>
      <c r="S12" s="71">
        <v>4334</v>
      </c>
      <c r="T12" s="71">
        <v>2476</v>
      </c>
      <c r="U12" s="71">
        <v>299</v>
      </c>
      <c r="V12" s="72">
        <v>1108</v>
      </c>
    </row>
    <row r="13" spans="1:22" s="66" customFormat="1" ht="12" customHeight="1">
      <c r="A13" s="70" t="s">
        <v>110</v>
      </c>
      <c r="B13" s="71">
        <v>4782</v>
      </c>
      <c r="C13" s="71">
        <v>3391</v>
      </c>
      <c r="D13" s="71">
        <v>478</v>
      </c>
      <c r="E13" s="71">
        <v>455</v>
      </c>
      <c r="F13" s="71">
        <v>304</v>
      </c>
      <c r="G13" s="71">
        <v>33</v>
      </c>
      <c r="H13" s="71">
        <v>121</v>
      </c>
      <c r="I13" s="71">
        <v>3445</v>
      </c>
      <c r="J13" s="71">
        <v>2508</v>
      </c>
      <c r="K13" s="71">
        <v>293</v>
      </c>
      <c r="L13" s="71">
        <v>348</v>
      </c>
      <c r="M13" s="71">
        <v>192</v>
      </c>
      <c r="N13" s="71">
        <v>26</v>
      </c>
      <c r="O13" s="71">
        <v>78</v>
      </c>
      <c r="P13" s="71">
        <v>1337</v>
      </c>
      <c r="Q13" s="71">
        <v>883</v>
      </c>
      <c r="R13" s="71">
        <v>185</v>
      </c>
      <c r="S13" s="71">
        <v>107</v>
      </c>
      <c r="T13" s="71">
        <v>112</v>
      </c>
      <c r="U13" s="71">
        <v>7</v>
      </c>
      <c r="V13" s="72">
        <v>43</v>
      </c>
    </row>
    <row r="14" spans="1:22" s="66" customFormat="1" ht="12" customHeight="1">
      <c r="A14" s="70" t="s">
        <v>111</v>
      </c>
      <c r="B14" s="71">
        <v>39589</v>
      </c>
      <c r="C14" s="71">
        <v>26565</v>
      </c>
      <c r="D14" s="71">
        <v>4565</v>
      </c>
      <c r="E14" s="71">
        <v>2942</v>
      </c>
      <c r="F14" s="71">
        <v>3372</v>
      </c>
      <c r="G14" s="71">
        <v>279</v>
      </c>
      <c r="H14" s="71">
        <v>1866</v>
      </c>
      <c r="I14" s="71">
        <v>32410</v>
      </c>
      <c r="J14" s="71">
        <v>22585</v>
      </c>
      <c r="K14" s="71">
        <v>3091</v>
      </c>
      <c r="L14" s="71">
        <v>2408</v>
      </c>
      <c r="M14" s="71">
        <v>2654</v>
      </c>
      <c r="N14" s="71">
        <v>207</v>
      </c>
      <c r="O14" s="71">
        <v>1465</v>
      </c>
      <c r="P14" s="71">
        <v>7179</v>
      </c>
      <c r="Q14" s="71">
        <v>3980</v>
      </c>
      <c r="R14" s="71">
        <v>1474</v>
      </c>
      <c r="S14" s="71">
        <v>534</v>
      </c>
      <c r="T14" s="71">
        <v>718</v>
      </c>
      <c r="U14" s="71">
        <v>72</v>
      </c>
      <c r="V14" s="72">
        <v>401</v>
      </c>
    </row>
    <row r="15" spans="1:22" s="66" customFormat="1" ht="12" customHeight="1">
      <c r="A15" s="70" t="s">
        <v>112</v>
      </c>
      <c r="B15" s="71">
        <v>273</v>
      </c>
      <c r="C15" s="71">
        <v>258</v>
      </c>
      <c r="D15" s="71">
        <v>2</v>
      </c>
      <c r="E15" s="71">
        <v>5</v>
      </c>
      <c r="F15" s="71">
        <v>6</v>
      </c>
      <c r="G15" s="71">
        <v>2</v>
      </c>
      <c r="H15" s="71">
        <v>0</v>
      </c>
      <c r="I15" s="71">
        <v>261</v>
      </c>
      <c r="J15" s="71">
        <v>247</v>
      </c>
      <c r="K15" s="71">
        <v>2</v>
      </c>
      <c r="L15" s="71">
        <v>4</v>
      </c>
      <c r="M15" s="71">
        <v>6</v>
      </c>
      <c r="N15" s="71">
        <v>2</v>
      </c>
      <c r="O15" s="71">
        <v>0</v>
      </c>
      <c r="P15" s="71">
        <v>12</v>
      </c>
      <c r="Q15" s="71">
        <v>11</v>
      </c>
      <c r="R15" s="71">
        <v>0</v>
      </c>
      <c r="S15" s="71">
        <v>1</v>
      </c>
      <c r="T15" s="71">
        <v>0</v>
      </c>
      <c r="U15" s="71">
        <v>0</v>
      </c>
      <c r="V15" s="72">
        <v>0</v>
      </c>
    </row>
    <row r="16" spans="1:22" s="66" customFormat="1" ht="12" customHeight="1">
      <c r="A16" s="70" t="s">
        <v>113</v>
      </c>
      <c r="B16" s="71">
        <v>101265</v>
      </c>
      <c r="C16" s="71">
        <v>84474</v>
      </c>
      <c r="D16" s="71">
        <v>6808</v>
      </c>
      <c r="E16" s="71">
        <v>6109</v>
      </c>
      <c r="F16" s="71">
        <v>1990</v>
      </c>
      <c r="G16" s="71">
        <v>898</v>
      </c>
      <c r="H16" s="71">
        <v>986</v>
      </c>
      <c r="I16" s="71">
        <v>20726</v>
      </c>
      <c r="J16" s="71">
        <v>17200</v>
      </c>
      <c r="K16" s="71">
        <v>1634</v>
      </c>
      <c r="L16" s="71">
        <v>1049</v>
      </c>
      <c r="M16" s="71">
        <v>418</v>
      </c>
      <c r="N16" s="71">
        <v>177</v>
      </c>
      <c r="O16" s="71">
        <v>248</v>
      </c>
      <c r="P16" s="71">
        <v>80539</v>
      </c>
      <c r="Q16" s="71">
        <v>67274</v>
      </c>
      <c r="R16" s="71">
        <v>5174</v>
      </c>
      <c r="S16" s="71">
        <v>5060</v>
      </c>
      <c r="T16" s="71">
        <v>1572</v>
      </c>
      <c r="U16" s="71">
        <v>721</v>
      </c>
      <c r="V16" s="72">
        <v>738</v>
      </c>
    </row>
    <row r="17" spans="1:22" s="66" customFormat="1" ht="12" customHeight="1">
      <c r="A17" s="73"/>
      <c r="B17" s="71"/>
      <c r="C17" s="71" t="s">
        <v>58</v>
      </c>
      <c r="D17" s="71" t="s">
        <v>58</v>
      </c>
      <c r="E17" s="71" t="s">
        <v>58</v>
      </c>
      <c r="F17" s="71" t="s">
        <v>58</v>
      </c>
      <c r="G17" s="71" t="s">
        <v>58</v>
      </c>
      <c r="H17" s="71" t="s">
        <v>58</v>
      </c>
      <c r="I17" s="71"/>
      <c r="J17" s="71"/>
      <c r="K17" s="71"/>
      <c r="L17" s="71"/>
      <c r="M17" s="71"/>
      <c r="N17" s="71"/>
      <c r="O17" s="71"/>
      <c r="P17" s="71"/>
      <c r="Q17" s="71"/>
      <c r="R17" s="71"/>
      <c r="S17" s="71"/>
      <c r="T17" s="71"/>
      <c r="U17" s="71"/>
      <c r="V17" s="72"/>
    </row>
    <row r="18" spans="1:22" s="66" customFormat="1" ht="12" customHeight="1">
      <c r="A18" s="70" t="s">
        <v>114</v>
      </c>
      <c r="B18" s="71">
        <v>72654</v>
      </c>
      <c r="C18" s="71">
        <v>50456</v>
      </c>
      <c r="D18" s="71">
        <v>3236</v>
      </c>
      <c r="E18" s="71">
        <v>5043</v>
      </c>
      <c r="F18" s="71">
        <v>9011</v>
      </c>
      <c r="G18" s="71">
        <v>388</v>
      </c>
      <c r="H18" s="71">
        <v>4520</v>
      </c>
      <c r="I18" s="71">
        <v>59360</v>
      </c>
      <c r="J18" s="71">
        <v>42173</v>
      </c>
      <c r="K18" s="71">
        <v>2390</v>
      </c>
      <c r="L18" s="71">
        <v>3966</v>
      </c>
      <c r="M18" s="71">
        <v>6942</v>
      </c>
      <c r="N18" s="71">
        <v>304</v>
      </c>
      <c r="O18" s="71">
        <v>3585</v>
      </c>
      <c r="P18" s="71">
        <v>13294</v>
      </c>
      <c r="Q18" s="71">
        <v>8283</v>
      </c>
      <c r="R18" s="71">
        <v>846</v>
      </c>
      <c r="S18" s="71">
        <v>1077</v>
      </c>
      <c r="T18" s="71">
        <v>2069</v>
      </c>
      <c r="U18" s="71">
        <v>84</v>
      </c>
      <c r="V18" s="72">
        <v>935</v>
      </c>
    </row>
    <row r="19" spans="1:22" s="66" customFormat="1" ht="12" customHeight="1">
      <c r="A19" s="70" t="s">
        <v>115</v>
      </c>
      <c r="B19" s="71">
        <v>15596</v>
      </c>
      <c r="C19" s="71">
        <v>11858</v>
      </c>
      <c r="D19" s="71">
        <v>1452</v>
      </c>
      <c r="E19" s="71">
        <v>1062</v>
      </c>
      <c r="F19" s="71">
        <v>656</v>
      </c>
      <c r="G19" s="71">
        <v>137</v>
      </c>
      <c r="H19" s="71">
        <v>431</v>
      </c>
      <c r="I19" s="71">
        <v>14014</v>
      </c>
      <c r="J19" s="71">
        <v>10861</v>
      </c>
      <c r="K19" s="71">
        <v>1160</v>
      </c>
      <c r="L19" s="71">
        <v>936</v>
      </c>
      <c r="M19" s="71">
        <v>568</v>
      </c>
      <c r="N19" s="71">
        <v>121</v>
      </c>
      <c r="O19" s="71">
        <v>368</v>
      </c>
      <c r="P19" s="71">
        <v>1582</v>
      </c>
      <c r="Q19" s="71">
        <v>997</v>
      </c>
      <c r="R19" s="71">
        <v>292</v>
      </c>
      <c r="S19" s="71">
        <v>126</v>
      </c>
      <c r="T19" s="71">
        <v>88</v>
      </c>
      <c r="U19" s="71">
        <v>16</v>
      </c>
      <c r="V19" s="72">
        <v>63</v>
      </c>
    </row>
    <row r="20" spans="1:22" s="66" customFormat="1" ht="12" customHeight="1">
      <c r="A20" s="67" t="s">
        <v>18</v>
      </c>
      <c r="B20" s="71">
        <v>53231</v>
      </c>
      <c r="C20" s="71">
        <v>41617</v>
      </c>
      <c r="D20" s="71">
        <v>4028</v>
      </c>
      <c r="E20" s="71">
        <v>4090</v>
      </c>
      <c r="F20" s="71">
        <v>2614</v>
      </c>
      <c r="G20" s="71">
        <v>361</v>
      </c>
      <c r="H20" s="71">
        <v>521</v>
      </c>
      <c r="I20" s="71">
        <v>17050</v>
      </c>
      <c r="J20" s="71">
        <v>13656</v>
      </c>
      <c r="K20" s="71">
        <v>1048</v>
      </c>
      <c r="L20" s="71">
        <v>1296</v>
      </c>
      <c r="M20" s="71">
        <v>779</v>
      </c>
      <c r="N20" s="71">
        <v>106</v>
      </c>
      <c r="O20" s="71">
        <v>165</v>
      </c>
      <c r="P20" s="71">
        <v>36181</v>
      </c>
      <c r="Q20" s="71">
        <v>27961</v>
      </c>
      <c r="R20" s="71">
        <v>2980</v>
      </c>
      <c r="S20" s="71">
        <v>2794</v>
      </c>
      <c r="T20" s="71">
        <v>1835</v>
      </c>
      <c r="U20" s="71">
        <v>255</v>
      </c>
      <c r="V20" s="72">
        <v>356</v>
      </c>
    </row>
    <row r="21" spans="1:22" s="66" customFormat="1" ht="12" customHeight="1">
      <c r="A21" s="70" t="s">
        <v>50</v>
      </c>
      <c r="B21" s="71">
        <v>21818</v>
      </c>
      <c r="C21" s="71">
        <v>16065</v>
      </c>
      <c r="D21" s="71">
        <v>2457</v>
      </c>
      <c r="E21" s="71">
        <v>1633</v>
      </c>
      <c r="F21" s="71">
        <v>1155</v>
      </c>
      <c r="G21" s="71">
        <v>219</v>
      </c>
      <c r="H21" s="71">
        <v>289</v>
      </c>
      <c r="I21" s="71">
        <v>2686</v>
      </c>
      <c r="J21" s="71">
        <v>1896</v>
      </c>
      <c r="K21" s="71">
        <v>363</v>
      </c>
      <c r="L21" s="71">
        <v>165</v>
      </c>
      <c r="M21" s="71">
        <v>186</v>
      </c>
      <c r="N21" s="71">
        <v>16</v>
      </c>
      <c r="O21" s="71">
        <v>60</v>
      </c>
      <c r="P21" s="71">
        <v>19132</v>
      </c>
      <c r="Q21" s="71">
        <v>14169</v>
      </c>
      <c r="R21" s="71">
        <v>2094</v>
      </c>
      <c r="S21" s="71">
        <v>1468</v>
      </c>
      <c r="T21" s="71">
        <v>969</v>
      </c>
      <c r="U21" s="71">
        <v>203</v>
      </c>
      <c r="V21" s="72">
        <v>229</v>
      </c>
    </row>
    <row r="22" spans="1:22" s="66" customFormat="1" ht="12" customHeight="1">
      <c r="A22" s="67" t="s">
        <v>19</v>
      </c>
      <c r="B22" s="71">
        <v>21516</v>
      </c>
      <c r="C22" s="71">
        <v>15227</v>
      </c>
      <c r="D22" s="71">
        <v>880</v>
      </c>
      <c r="E22" s="71">
        <v>3545</v>
      </c>
      <c r="F22" s="71">
        <v>1344</v>
      </c>
      <c r="G22" s="71">
        <v>125</v>
      </c>
      <c r="H22" s="71">
        <v>395</v>
      </c>
      <c r="I22" s="71">
        <v>6610</v>
      </c>
      <c r="J22" s="71">
        <v>4833</v>
      </c>
      <c r="K22" s="71">
        <v>225</v>
      </c>
      <c r="L22" s="71">
        <v>992</v>
      </c>
      <c r="M22" s="71">
        <v>415</v>
      </c>
      <c r="N22" s="71">
        <v>38</v>
      </c>
      <c r="O22" s="71">
        <v>107</v>
      </c>
      <c r="P22" s="71">
        <v>14906</v>
      </c>
      <c r="Q22" s="71">
        <v>10394</v>
      </c>
      <c r="R22" s="71">
        <v>655</v>
      </c>
      <c r="S22" s="71">
        <v>2553</v>
      </c>
      <c r="T22" s="71">
        <v>929</v>
      </c>
      <c r="U22" s="71">
        <v>87</v>
      </c>
      <c r="V22" s="72">
        <v>288</v>
      </c>
    </row>
    <row r="23" spans="1:22" s="66" customFormat="1" ht="12" customHeight="1">
      <c r="A23" s="73"/>
      <c r="B23" s="71"/>
      <c r="C23" s="71" t="s">
        <v>58</v>
      </c>
      <c r="D23" s="71" t="s">
        <v>58</v>
      </c>
      <c r="E23" s="71" t="s">
        <v>58</v>
      </c>
      <c r="F23" s="71" t="s">
        <v>58</v>
      </c>
      <c r="G23" s="71" t="s">
        <v>58</v>
      </c>
      <c r="H23" s="71" t="s">
        <v>58</v>
      </c>
      <c r="I23" s="71"/>
      <c r="J23" s="71"/>
      <c r="K23" s="71"/>
      <c r="L23" s="71"/>
      <c r="M23" s="71"/>
      <c r="N23" s="71"/>
      <c r="O23" s="71"/>
      <c r="P23" s="71"/>
      <c r="Q23" s="71"/>
      <c r="R23" s="71"/>
      <c r="S23" s="71"/>
      <c r="T23" s="71"/>
      <c r="U23" s="71"/>
      <c r="V23" s="72"/>
    </row>
    <row r="24" spans="1:22" s="66" customFormat="1" ht="12" customHeight="1">
      <c r="A24" s="70" t="s">
        <v>52</v>
      </c>
      <c r="B24" s="71">
        <v>129634</v>
      </c>
      <c r="C24" s="71">
        <v>93675</v>
      </c>
      <c r="D24" s="71">
        <v>15046</v>
      </c>
      <c r="E24" s="71">
        <v>8826</v>
      </c>
      <c r="F24" s="71">
        <v>9048</v>
      </c>
      <c r="G24" s="71">
        <v>976</v>
      </c>
      <c r="H24" s="71">
        <v>2063</v>
      </c>
      <c r="I24" s="71">
        <v>19306</v>
      </c>
      <c r="J24" s="71">
        <v>12987</v>
      </c>
      <c r="K24" s="71">
        <v>2107</v>
      </c>
      <c r="L24" s="71">
        <v>1600</v>
      </c>
      <c r="M24" s="71">
        <v>2029</v>
      </c>
      <c r="N24" s="71">
        <v>142</v>
      </c>
      <c r="O24" s="71">
        <v>441</v>
      </c>
      <c r="P24" s="71">
        <v>110328</v>
      </c>
      <c r="Q24" s="71">
        <v>80688</v>
      </c>
      <c r="R24" s="71">
        <v>12939</v>
      </c>
      <c r="S24" s="71">
        <v>7226</v>
      </c>
      <c r="T24" s="71">
        <v>7019</v>
      </c>
      <c r="U24" s="71">
        <v>834</v>
      </c>
      <c r="V24" s="72">
        <v>1622</v>
      </c>
    </row>
    <row r="25" spans="1:22" s="66" customFormat="1" ht="12" customHeight="1">
      <c r="A25" s="70" t="s">
        <v>53</v>
      </c>
      <c r="B25" s="71">
        <v>43667</v>
      </c>
      <c r="C25" s="71">
        <v>26452</v>
      </c>
      <c r="D25" s="71">
        <v>8720</v>
      </c>
      <c r="E25" s="71">
        <v>6388</v>
      </c>
      <c r="F25" s="71">
        <v>1386</v>
      </c>
      <c r="G25" s="71">
        <v>406</v>
      </c>
      <c r="H25" s="71">
        <v>315</v>
      </c>
      <c r="I25" s="71">
        <v>22265</v>
      </c>
      <c r="J25" s="71">
        <v>15202</v>
      </c>
      <c r="K25" s="71">
        <v>3085</v>
      </c>
      <c r="L25" s="71">
        <v>2828</v>
      </c>
      <c r="M25" s="71">
        <v>811</v>
      </c>
      <c r="N25" s="71">
        <v>191</v>
      </c>
      <c r="O25" s="71">
        <v>148</v>
      </c>
      <c r="P25" s="71">
        <v>21402</v>
      </c>
      <c r="Q25" s="71">
        <v>11250</v>
      </c>
      <c r="R25" s="71">
        <v>5635</v>
      </c>
      <c r="S25" s="71">
        <v>3560</v>
      </c>
      <c r="T25" s="71">
        <v>575</v>
      </c>
      <c r="U25" s="71">
        <v>215</v>
      </c>
      <c r="V25" s="72">
        <v>167</v>
      </c>
    </row>
    <row r="26" spans="1:22" s="66" customFormat="1" ht="12" customHeight="1">
      <c r="A26" s="70" t="s">
        <v>54</v>
      </c>
      <c r="B26" s="71">
        <v>3886</v>
      </c>
      <c r="C26" s="71">
        <v>2493</v>
      </c>
      <c r="D26" s="71">
        <v>687</v>
      </c>
      <c r="E26" s="71">
        <v>408</v>
      </c>
      <c r="F26" s="71">
        <v>228</v>
      </c>
      <c r="G26" s="71">
        <v>37</v>
      </c>
      <c r="H26" s="71">
        <v>33</v>
      </c>
      <c r="I26" s="71">
        <v>1096</v>
      </c>
      <c r="J26" s="71">
        <v>739</v>
      </c>
      <c r="K26" s="71">
        <v>134</v>
      </c>
      <c r="L26" s="71">
        <v>126</v>
      </c>
      <c r="M26" s="71">
        <v>77</v>
      </c>
      <c r="N26" s="71">
        <v>9</v>
      </c>
      <c r="O26" s="71">
        <v>11</v>
      </c>
      <c r="P26" s="71">
        <v>2790</v>
      </c>
      <c r="Q26" s="71">
        <v>1754</v>
      </c>
      <c r="R26" s="71">
        <v>553</v>
      </c>
      <c r="S26" s="71">
        <v>282</v>
      </c>
      <c r="T26" s="71">
        <v>151</v>
      </c>
      <c r="U26" s="71">
        <v>28</v>
      </c>
      <c r="V26" s="72">
        <v>22</v>
      </c>
    </row>
    <row r="27" spans="1:22" s="66" customFormat="1" ht="12" customHeight="1">
      <c r="A27" s="67" t="s">
        <v>20</v>
      </c>
      <c r="B27" s="71">
        <v>46953</v>
      </c>
      <c r="C27" s="71">
        <v>31707</v>
      </c>
      <c r="D27" s="71">
        <v>6815</v>
      </c>
      <c r="E27" s="71">
        <v>4514</v>
      </c>
      <c r="F27" s="71">
        <v>1765</v>
      </c>
      <c r="G27" s="71">
        <v>531</v>
      </c>
      <c r="H27" s="71">
        <v>1621</v>
      </c>
      <c r="I27" s="71">
        <v>16619</v>
      </c>
      <c r="J27" s="71">
        <v>11878</v>
      </c>
      <c r="K27" s="71">
        <v>2150</v>
      </c>
      <c r="L27" s="71">
        <v>1230</v>
      </c>
      <c r="M27" s="71">
        <v>586</v>
      </c>
      <c r="N27" s="71">
        <v>172</v>
      </c>
      <c r="O27" s="71">
        <v>603</v>
      </c>
      <c r="P27" s="71">
        <v>30334</v>
      </c>
      <c r="Q27" s="71">
        <v>19829</v>
      </c>
      <c r="R27" s="71">
        <v>4665</v>
      </c>
      <c r="S27" s="71">
        <v>3284</v>
      </c>
      <c r="T27" s="71">
        <v>1179</v>
      </c>
      <c r="U27" s="71">
        <v>359</v>
      </c>
      <c r="V27" s="72">
        <v>1018</v>
      </c>
    </row>
    <row r="28" spans="1:22" s="66" customFormat="1" ht="12" customHeight="1">
      <c r="A28" s="70" t="s">
        <v>55</v>
      </c>
      <c r="B28" s="71">
        <v>85</v>
      </c>
      <c r="C28" s="71">
        <v>79</v>
      </c>
      <c r="D28" s="71">
        <v>2</v>
      </c>
      <c r="E28" s="71">
        <v>3</v>
      </c>
      <c r="F28" s="71">
        <v>1</v>
      </c>
      <c r="G28" s="71">
        <v>0</v>
      </c>
      <c r="H28" s="71">
        <v>0</v>
      </c>
      <c r="I28" s="71">
        <v>11</v>
      </c>
      <c r="J28" s="71">
        <v>10</v>
      </c>
      <c r="K28" s="71">
        <v>1</v>
      </c>
      <c r="L28" s="71">
        <v>0</v>
      </c>
      <c r="M28" s="71">
        <v>0</v>
      </c>
      <c r="N28" s="71">
        <v>0</v>
      </c>
      <c r="O28" s="71">
        <v>0</v>
      </c>
      <c r="P28" s="71">
        <v>74</v>
      </c>
      <c r="Q28" s="71">
        <v>69</v>
      </c>
      <c r="R28" s="71">
        <v>1</v>
      </c>
      <c r="S28" s="71">
        <v>3</v>
      </c>
      <c r="T28" s="71">
        <v>1</v>
      </c>
      <c r="U28" s="71">
        <v>0</v>
      </c>
      <c r="V28" s="72">
        <v>0</v>
      </c>
    </row>
    <row r="29" spans="1:22" s="66" customFormat="1" ht="12" customHeight="1">
      <c r="A29" s="70"/>
      <c r="B29" s="71"/>
      <c r="C29" s="71"/>
      <c r="D29" s="71"/>
      <c r="E29" s="71"/>
      <c r="F29" s="71"/>
      <c r="G29" s="71"/>
      <c r="H29" s="71"/>
      <c r="I29" s="71"/>
      <c r="J29" s="71"/>
      <c r="K29" s="71"/>
      <c r="L29" s="71"/>
      <c r="M29" s="71"/>
      <c r="N29" s="71"/>
      <c r="O29" s="71"/>
      <c r="P29" s="71"/>
      <c r="Q29" s="71"/>
      <c r="R29" s="71"/>
      <c r="S29" s="71"/>
      <c r="T29" s="71"/>
      <c r="U29" s="71"/>
      <c r="V29" s="72"/>
    </row>
    <row r="30" spans="1:22" s="66" customFormat="1" ht="12" customHeight="1">
      <c r="A30" s="70" t="s">
        <v>56</v>
      </c>
      <c r="B30" s="71">
        <v>16030</v>
      </c>
      <c r="C30" s="71">
        <v>11510</v>
      </c>
      <c r="D30" s="71">
        <v>854</v>
      </c>
      <c r="E30" s="71">
        <v>1027</v>
      </c>
      <c r="F30" s="71">
        <v>1671</v>
      </c>
      <c r="G30" s="71">
        <v>81</v>
      </c>
      <c r="H30" s="71">
        <v>887</v>
      </c>
      <c r="I30" s="71">
        <v>9087</v>
      </c>
      <c r="J30" s="71">
        <v>6488</v>
      </c>
      <c r="K30" s="71">
        <v>417</v>
      </c>
      <c r="L30" s="71">
        <v>609</v>
      </c>
      <c r="M30" s="71">
        <v>998</v>
      </c>
      <c r="N30" s="71">
        <v>43</v>
      </c>
      <c r="O30" s="71">
        <v>532</v>
      </c>
      <c r="P30" s="71">
        <v>6943</v>
      </c>
      <c r="Q30" s="71">
        <v>5022</v>
      </c>
      <c r="R30" s="71">
        <v>437</v>
      </c>
      <c r="S30" s="71">
        <v>418</v>
      </c>
      <c r="T30" s="71">
        <v>673</v>
      </c>
      <c r="U30" s="71">
        <v>38</v>
      </c>
      <c r="V30" s="72">
        <v>355</v>
      </c>
    </row>
    <row r="31" spans="1:22" s="66" customFormat="1" ht="12" customHeight="1">
      <c r="A31" s="70" t="s">
        <v>9</v>
      </c>
      <c r="B31" s="71">
        <v>206</v>
      </c>
      <c r="C31" s="71">
        <v>167</v>
      </c>
      <c r="D31" s="71">
        <v>9</v>
      </c>
      <c r="E31" s="71">
        <v>11</v>
      </c>
      <c r="F31" s="71">
        <v>12</v>
      </c>
      <c r="G31" s="71">
        <v>0</v>
      </c>
      <c r="H31" s="71">
        <v>7</v>
      </c>
      <c r="I31" s="71">
        <v>198</v>
      </c>
      <c r="J31" s="71">
        <v>162</v>
      </c>
      <c r="K31" s="71">
        <v>8</v>
      </c>
      <c r="L31" s="71">
        <v>11</v>
      </c>
      <c r="M31" s="71">
        <v>12</v>
      </c>
      <c r="N31" s="71">
        <v>0</v>
      </c>
      <c r="O31" s="71">
        <v>5</v>
      </c>
      <c r="P31" s="71">
        <v>8</v>
      </c>
      <c r="Q31" s="71">
        <v>5</v>
      </c>
      <c r="R31" s="71">
        <v>1</v>
      </c>
      <c r="S31" s="71">
        <v>0</v>
      </c>
      <c r="T31" s="71">
        <v>0</v>
      </c>
      <c r="U31" s="71">
        <v>0</v>
      </c>
      <c r="V31" s="72">
        <v>2</v>
      </c>
    </row>
    <row r="32" spans="1:22" s="66" customFormat="1" ht="12" customHeight="1">
      <c r="A32" s="70" t="s">
        <v>10</v>
      </c>
      <c r="B32" s="71">
        <v>56</v>
      </c>
      <c r="C32" s="71">
        <v>47</v>
      </c>
      <c r="D32" s="71">
        <v>3</v>
      </c>
      <c r="E32" s="71">
        <v>5</v>
      </c>
      <c r="F32" s="71">
        <v>0</v>
      </c>
      <c r="G32" s="71">
        <v>1</v>
      </c>
      <c r="H32" s="71">
        <v>0</v>
      </c>
      <c r="I32" s="71">
        <v>54</v>
      </c>
      <c r="J32" s="71">
        <v>46</v>
      </c>
      <c r="K32" s="71">
        <v>3</v>
      </c>
      <c r="L32" s="71">
        <v>4</v>
      </c>
      <c r="M32" s="71">
        <v>0</v>
      </c>
      <c r="N32" s="71">
        <v>1</v>
      </c>
      <c r="O32" s="71">
        <v>0</v>
      </c>
      <c r="P32" s="71">
        <v>2</v>
      </c>
      <c r="Q32" s="71">
        <v>1</v>
      </c>
      <c r="R32" s="71">
        <v>0</v>
      </c>
      <c r="S32" s="71">
        <v>1</v>
      </c>
      <c r="T32" s="71">
        <v>0</v>
      </c>
      <c r="U32" s="71">
        <v>0</v>
      </c>
      <c r="V32" s="72">
        <v>0</v>
      </c>
    </row>
    <row r="33" spans="1:22" s="66" customFormat="1" ht="12" customHeight="1">
      <c r="A33" s="70" t="s">
        <v>11</v>
      </c>
      <c r="B33" s="71">
        <v>37648</v>
      </c>
      <c r="C33" s="71">
        <v>25817</v>
      </c>
      <c r="D33" s="71">
        <v>3687</v>
      </c>
      <c r="E33" s="71">
        <v>4648</v>
      </c>
      <c r="F33" s="71">
        <v>2467</v>
      </c>
      <c r="G33" s="71">
        <v>341</v>
      </c>
      <c r="H33" s="71">
        <v>688</v>
      </c>
      <c r="I33" s="71">
        <v>12129</v>
      </c>
      <c r="J33" s="71">
        <v>8720</v>
      </c>
      <c r="K33" s="71">
        <v>1090</v>
      </c>
      <c r="L33" s="71">
        <v>1084</v>
      </c>
      <c r="M33" s="71">
        <v>864</v>
      </c>
      <c r="N33" s="71">
        <v>97</v>
      </c>
      <c r="O33" s="71">
        <v>274</v>
      </c>
      <c r="P33" s="71">
        <v>25519</v>
      </c>
      <c r="Q33" s="71">
        <v>17097</v>
      </c>
      <c r="R33" s="71">
        <v>2597</v>
      </c>
      <c r="S33" s="71">
        <v>3564</v>
      </c>
      <c r="T33" s="71">
        <v>1603</v>
      </c>
      <c r="U33" s="71">
        <v>244</v>
      </c>
      <c r="V33" s="72">
        <v>414</v>
      </c>
    </row>
    <row r="34" spans="1:22" s="66" customFormat="1" ht="12" customHeight="1">
      <c r="A34" s="70" t="s">
        <v>12</v>
      </c>
      <c r="B34" s="71">
        <v>33318</v>
      </c>
      <c r="C34" s="71">
        <v>25678</v>
      </c>
      <c r="D34" s="71">
        <v>3257</v>
      </c>
      <c r="E34" s="71">
        <v>2371</v>
      </c>
      <c r="F34" s="71">
        <v>1260</v>
      </c>
      <c r="G34" s="71">
        <v>279</v>
      </c>
      <c r="H34" s="71">
        <v>473</v>
      </c>
      <c r="I34" s="71">
        <v>17621</v>
      </c>
      <c r="J34" s="71">
        <v>13332</v>
      </c>
      <c r="K34" s="71">
        <v>1913</v>
      </c>
      <c r="L34" s="71">
        <v>1317</v>
      </c>
      <c r="M34" s="71">
        <v>665</v>
      </c>
      <c r="N34" s="71">
        <v>138</v>
      </c>
      <c r="O34" s="71">
        <v>256</v>
      </c>
      <c r="P34" s="71">
        <v>15697</v>
      </c>
      <c r="Q34" s="71">
        <v>12346</v>
      </c>
      <c r="R34" s="71">
        <v>1344</v>
      </c>
      <c r="S34" s="71">
        <v>1054</v>
      </c>
      <c r="T34" s="71">
        <v>595</v>
      </c>
      <c r="U34" s="71">
        <v>141</v>
      </c>
      <c r="V34" s="72">
        <v>217</v>
      </c>
    </row>
    <row r="35" spans="1:22" s="66" customFormat="1" ht="12" customHeight="1">
      <c r="A35" s="70"/>
      <c r="B35" s="71"/>
      <c r="C35" s="71"/>
      <c r="D35" s="71"/>
      <c r="E35" s="71"/>
      <c r="F35" s="71"/>
      <c r="G35" s="71"/>
      <c r="H35" s="71"/>
      <c r="I35" s="71"/>
      <c r="J35" s="71"/>
      <c r="K35" s="71"/>
      <c r="L35" s="71"/>
      <c r="M35" s="71"/>
      <c r="N35" s="71"/>
      <c r="O35" s="71"/>
      <c r="P35" s="71"/>
      <c r="Q35" s="71"/>
      <c r="R35" s="71"/>
      <c r="S35" s="71"/>
      <c r="T35" s="71"/>
      <c r="U35" s="71"/>
      <c r="V35" s="72"/>
    </row>
    <row r="36" spans="1:22" s="66" customFormat="1" ht="12" customHeight="1">
      <c r="A36" s="67" t="s">
        <v>21</v>
      </c>
      <c r="B36" s="71">
        <v>12504</v>
      </c>
      <c r="C36" s="71">
        <v>9740</v>
      </c>
      <c r="D36" s="71">
        <v>849</v>
      </c>
      <c r="E36" s="71">
        <v>910</v>
      </c>
      <c r="F36" s="71">
        <v>742</v>
      </c>
      <c r="G36" s="71">
        <v>88</v>
      </c>
      <c r="H36" s="71">
        <v>175</v>
      </c>
      <c r="I36" s="71">
        <v>7910</v>
      </c>
      <c r="J36" s="71">
        <v>6276</v>
      </c>
      <c r="K36" s="71">
        <v>456</v>
      </c>
      <c r="L36" s="71">
        <v>582</v>
      </c>
      <c r="M36" s="71">
        <v>426</v>
      </c>
      <c r="N36" s="71">
        <v>60</v>
      </c>
      <c r="O36" s="71">
        <v>110</v>
      </c>
      <c r="P36" s="71">
        <v>4594</v>
      </c>
      <c r="Q36" s="71">
        <v>3464</v>
      </c>
      <c r="R36" s="71">
        <v>393</v>
      </c>
      <c r="S36" s="71">
        <v>328</v>
      </c>
      <c r="T36" s="71">
        <v>316</v>
      </c>
      <c r="U36" s="71">
        <v>28</v>
      </c>
      <c r="V36" s="72">
        <v>65</v>
      </c>
    </row>
    <row r="37" spans="1:22" s="66" customFormat="1" ht="12" customHeight="1">
      <c r="A37" s="70" t="s">
        <v>71</v>
      </c>
      <c r="B37" s="71">
        <v>23379</v>
      </c>
      <c r="C37" s="71">
        <v>17245</v>
      </c>
      <c r="D37" s="71">
        <v>1290</v>
      </c>
      <c r="E37" s="71">
        <v>1279</v>
      </c>
      <c r="F37" s="71">
        <v>2464</v>
      </c>
      <c r="G37" s="71">
        <v>168</v>
      </c>
      <c r="H37" s="71">
        <v>933</v>
      </c>
      <c r="I37" s="71">
        <v>13862</v>
      </c>
      <c r="J37" s="71">
        <v>10695</v>
      </c>
      <c r="K37" s="71">
        <v>566</v>
      </c>
      <c r="L37" s="71">
        <v>688</v>
      </c>
      <c r="M37" s="71">
        <v>1293</v>
      </c>
      <c r="N37" s="71">
        <v>102</v>
      </c>
      <c r="O37" s="71">
        <v>518</v>
      </c>
      <c r="P37" s="71">
        <v>9517</v>
      </c>
      <c r="Q37" s="71">
        <v>6550</v>
      </c>
      <c r="R37" s="71">
        <v>724</v>
      </c>
      <c r="S37" s="71">
        <v>591</v>
      </c>
      <c r="T37" s="71">
        <v>1171</v>
      </c>
      <c r="U37" s="71">
        <v>66</v>
      </c>
      <c r="V37" s="72">
        <v>415</v>
      </c>
    </row>
    <row r="38" spans="1:22" s="66" customFormat="1" ht="12" customHeight="1">
      <c r="A38" s="70" t="s">
        <v>72</v>
      </c>
      <c r="B38" s="71">
        <v>29</v>
      </c>
      <c r="C38" s="71">
        <v>20</v>
      </c>
      <c r="D38" s="71">
        <v>0</v>
      </c>
      <c r="E38" s="71">
        <v>1</v>
      </c>
      <c r="F38" s="71">
        <v>6</v>
      </c>
      <c r="G38" s="71">
        <v>0</v>
      </c>
      <c r="H38" s="71">
        <v>2</v>
      </c>
      <c r="I38" s="71">
        <v>19</v>
      </c>
      <c r="J38" s="71">
        <v>16</v>
      </c>
      <c r="K38" s="71">
        <v>0</v>
      </c>
      <c r="L38" s="71">
        <v>0</v>
      </c>
      <c r="M38" s="71">
        <v>3</v>
      </c>
      <c r="N38" s="71">
        <v>0</v>
      </c>
      <c r="O38" s="71">
        <v>0</v>
      </c>
      <c r="P38" s="71">
        <v>10</v>
      </c>
      <c r="Q38" s="71">
        <v>4</v>
      </c>
      <c r="R38" s="71">
        <v>0</v>
      </c>
      <c r="S38" s="71">
        <v>1</v>
      </c>
      <c r="T38" s="71">
        <v>3</v>
      </c>
      <c r="U38" s="71">
        <v>0</v>
      </c>
      <c r="V38" s="72">
        <v>2</v>
      </c>
    </row>
    <row r="39" spans="1:22" s="66" customFormat="1" ht="12" customHeight="1">
      <c r="A39" s="70" t="s">
        <v>73</v>
      </c>
      <c r="B39" s="71">
        <v>97216</v>
      </c>
      <c r="C39" s="71">
        <v>65521</v>
      </c>
      <c r="D39" s="71">
        <v>11981</v>
      </c>
      <c r="E39" s="71">
        <v>10517</v>
      </c>
      <c r="F39" s="71">
        <v>6701</v>
      </c>
      <c r="G39" s="71">
        <v>806</v>
      </c>
      <c r="H39" s="71">
        <v>1690</v>
      </c>
      <c r="I39" s="71">
        <v>22275</v>
      </c>
      <c r="J39" s="71">
        <v>15373</v>
      </c>
      <c r="K39" s="71">
        <v>2219</v>
      </c>
      <c r="L39" s="71">
        <v>2263</v>
      </c>
      <c r="M39" s="71">
        <v>1849</v>
      </c>
      <c r="N39" s="71">
        <v>206</v>
      </c>
      <c r="O39" s="71">
        <v>365</v>
      </c>
      <c r="P39" s="71">
        <v>74941</v>
      </c>
      <c r="Q39" s="71">
        <v>50148</v>
      </c>
      <c r="R39" s="71">
        <v>9762</v>
      </c>
      <c r="S39" s="71">
        <v>8254</v>
      </c>
      <c r="T39" s="71">
        <v>4852</v>
      </c>
      <c r="U39" s="71">
        <v>600</v>
      </c>
      <c r="V39" s="72">
        <v>1325</v>
      </c>
    </row>
    <row r="40" spans="1:22" s="66" customFormat="1" ht="12" customHeight="1">
      <c r="A40" s="70" t="s">
        <v>74</v>
      </c>
      <c r="B40" s="71">
        <v>25414</v>
      </c>
      <c r="C40" s="71">
        <v>15053</v>
      </c>
      <c r="D40" s="71">
        <v>5745</v>
      </c>
      <c r="E40" s="71">
        <v>3045</v>
      </c>
      <c r="F40" s="71">
        <v>912</v>
      </c>
      <c r="G40" s="71">
        <v>327</v>
      </c>
      <c r="H40" s="71">
        <v>332</v>
      </c>
      <c r="I40" s="71">
        <v>4578</v>
      </c>
      <c r="J40" s="71">
        <v>2862</v>
      </c>
      <c r="K40" s="71">
        <v>863</v>
      </c>
      <c r="L40" s="71">
        <v>488</v>
      </c>
      <c r="M40" s="71">
        <v>232</v>
      </c>
      <c r="N40" s="71">
        <v>66</v>
      </c>
      <c r="O40" s="71">
        <v>67</v>
      </c>
      <c r="P40" s="71">
        <v>20836</v>
      </c>
      <c r="Q40" s="71">
        <v>12191</v>
      </c>
      <c r="R40" s="71">
        <v>4882</v>
      </c>
      <c r="S40" s="71">
        <v>2557</v>
      </c>
      <c r="T40" s="71">
        <v>680</v>
      </c>
      <c r="U40" s="71">
        <v>261</v>
      </c>
      <c r="V40" s="72">
        <v>265</v>
      </c>
    </row>
    <row r="41" spans="1:22" s="66" customFormat="1" ht="12" customHeight="1">
      <c r="A41" s="70"/>
      <c r="B41" s="71"/>
      <c r="C41" s="71" t="s">
        <v>58</v>
      </c>
      <c r="D41" s="71" t="s">
        <v>58</v>
      </c>
      <c r="E41" s="71" t="s">
        <v>58</v>
      </c>
      <c r="F41" s="71" t="s">
        <v>58</v>
      </c>
      <c r="G41" s="71" t="s">
        <v>58</v>
      </c>
      <c r="H41" s="71" t="s">
        <v>58</v>
      </c>
      <c r="I41" s="71"/>
      <c r="J41" s="71"/>
      <c r="K41" s="71"/>
      <c r="L41" s="71"/>
      <c r="M41" s="71"/>
      <c r="N41" s="71"/>
      <c r="O41" s="71"/>
      <c r="P41" s="71"/>
      <c r="Q41" s="71"/>
      <c r="R41" s="71"/>
      <c r="S41" s="71"/>
      <c r="T41" s="71"/>
      <c r="U41" s="71"/>
      <c r="V41" s="72"/>
    </row>
    <row r="42" spans="1:22" s="66" customFormat="1" ht="12" customHeight="1">
      <c r="A42" s="70" t="s">
        <v>75</v>
      </c>
      <c r="B42" s="71">
        <v>172780</v>
      </c>
      <c r="C42" s="71">
        <v>119767</v>
      </c>
      <c r="D42" s="71">
        <v>15976</v>
      </c>
      <c r="E42" s="71">
        <v>16823</v>
      </c>
      <c r="F42" s="71">
        <v>13860</v>
      </c>
      <c r="G42" s="71">
        <v>1356</v>
      </c>
      <c r="H42" s="71">
        <v>4998</v>
      </c>
      <c r="I42" s="71">
        <v>87406</v>
      </c>
      <c r="J42" s="71">
        <v>64114</v>
      </c>
      <c r="K42" s="71">
        <v>6042</v>
      </c>
      <c r="L42" s="71">
        <v>7370</v>
      </c>
      <c r="M42" s="71">
        <v>6708</v>
      </c>
      <c r="N42" s="71">
        <v>618</v>
      </c>
      <c r="O42" s="71">
        <v>2554</v>
      </c>
      <c r="P42" s="71">
        <v>85374</v>
      </c>
      <c r="Q42" s="71">
        <v>55653</v>
      </c>
      <c r="R42" s="71">
        <v>9934</v>
      </c>
      <c r="S42" s="71">
        <v>9453</v>
      </c>
      <c r="T42" s="71">
        <v>7152</v>
      </c>
      <c r="U42" s="71">
        <v>738</v>
      </c>
      <c r="V42" s="72">
        <v>2444</v>
      </c>
    </row>
    <row r="43" spans="1:22" s="66" customFormat="1" ht="12" customHeight="1">
      <c r="A43" s="70" t="s">
        <v>76</v>
      </c>
      <c r="B43" s="71">
        <v>137582</v>
      </c>
      <c r="C43" s="71">
        <v>90860</v>
      </c>
      <c r="D43" s="71">
        <v>14313</v>
      </c>
      <c r="E43" s="71">
        <v>14035</v>
      </c>
      <c r="F43" s="71">
        <v>12533</v>
      </c>
      <c r="G43" s="71">
        <v>1086</v>
      </c>
      <c r="H43" s="71">
        <v>4755</v>
      </c>
      <c r="I43" s="71">
        <v>66527</v>
      </c>
      <c r="J43" s="71">
        <v>46639</v>
      </c>
      <c r="K43" s="71">
        <v>5218</v>
      </c>
      <c r="L43" s="71">
        <v>5790</v>
      </c>
      <c r="M43" s="71">
        <v>6003</v>
      </c>
      <c r="N43" s="71">
        <v>461</v>
      </c>
      <c r="O43" s="71">
        <v>2416</v>
      </c>
      <c r="P43" s="71">
        <v>71055</v>
      </c>
      <c r="Q43" s="71">
        <v>44221</v>
      </c>
      <c r="R43" s="71">
        <v>9095</v>
      </c>
      <c r="S43" s="71">
        <v>8245</v>
      </c>
      <c r="T43" s="71">
        <v>6530</v>
      </c>
      <c r="U43" s="71">
        <v>625</v>
      </c>
      <c r="V43" s="72">
        <v>2339</v>
      </c>
    </row>
    <row r="44" spans="1:22" s="66" customFormat="1" ht="12" customHeight="1">
      <c r="A44" s="67" t="s">
        <v>77</v>
      </c>
      <c r="B44" s="71">
        <v>35198</v>
      </c>
      <c r="C44" s="71">
        <v>28907</v>
      </c>
      <c r="D44" s="71">
        <v>1663</v>
      </c>
      <c r="E44" s="71">
        <v>2788</v>
      </c>
      <c r="F44" s="71">
        <v>1327</v>
      </c>
      <c r="G44" s="71">
        <v>270</v>
      </c>
      <c r="H44" s="71">
        <v>243</v>
      </c>
      <c r="I44" s="71">
        <v>20879</v>
      </c>
      <c r="J44" s="71">
        <v>17475</v>
      </c>
      <c r="K44" s="71">
        <v>824</v>
      </c>
      <c r="L44" s="71">
        <v>1580</v>
      </c>
      <c r="M44" s="71">
        <v>705</v>
      </c>
      <c r="N44" s="71">
        <v>157</v>
      </c>
      <c r="O44" s="71">
        <v>138</v>
      </c>
      <c r="P44" s="71">
        <v>14319</v>
      </c>
      <c r="Q44" s="71">
        <v>11432</v>
      </c>
      <c r="R44" s="71">
        <v>839</v>
      </c>
      <c r="S44" s="71">
        <v>1208</v>
      </c>
      <c r="T44" s="71">
        <v>622</v>
      </c>
      <c r="U44" s="71">
        <v>113</v>
      </c>
      <c r="V44" s="72">
        <v>105</v>
      </c>
    </row>
    <row r="45" spans="1:22" s="66" customFormat="1" ht="12" customHeight="1">
      <c r="A45" s="70" t="s">
        <v>78</v>
      </c>
      <c r="B45" s="71">
        <v>8718</v>
      </c>
      <c r="C45" s="71">
        <v>7366</v>
      </c>
      <c r="D45" s="71">
        <v>560</v>
      </c>
      <c r="E45" s="71">
        <v>361</v>
      </c>
      <c r="F45" s="71">
        <v>209</v>
      </c>
      <c r="G45" s="71">
        <v>53</v>
      </c>
      <c r="H45" s="71">
        <v>169</v>
      </c>
      <c r="I45" s="71">
        <v>5756</v>
      </c>
      <c r="J45" s="71">
        <v>4946</v>
      </c>
      <c r="K45" s="71">
        <v>315</v>
      </c>
      <c r="L45" s="71">
        <v>224</v>
      </c>
      <c r="M45" s="71">
        <v>121</v>
      </c>
      <c r="N45" s="71">
        <v>33</v>
      </c>
      <c r="O45" s="71">
        <v>117</v>
      </c>
      <c r="P45" s="71">
        <v>2962</v>
      </c>
      <c r="Q45" s="71">
        <v>2420</v>
      </c>
      <c r="R45" s="71">
        <v>245</v>
      </c>
      <c r="S45" s="71">
        <v>137</v>
      </c>
      <c r="T45" s="71">
        <v>88</v>
      </c>
      <c r="U45" s="71">
        <v>20</v>
      </c>
      <c r="V45" s="72">
        <v>52</v>
      </c>
    </row>
    <row r="46" spans="1:22" s="66" customFormat="1" ht="12" customHeight="1">
      <c r="A46" s="70" t="s">
        <v>79</v>
      </c>
      <c r="B46" s="71">
        <v>4998</v>
      </c>
      <c r="C46" s="71">
        <v>3954</v>
      </c>
      <c r="D46" s="71">
        <v>358</v>
      </c>
      <c r="E46" s="71">
        <v>362</v>
      </c>
      <c r="F46" s="71">
        <v>195</v>
      </c>
      <c r="G46" s="71">
        <v>39</v>
      </c>
      <c r="H46" s="71">
        <v>90</v>
      </c>
      <c r="I46" s="71">
        <v>4443</v>
      </c>
      <c r="J46" s="71">
        <v>3531</v>
      </c>
      <c r="K46" s="71">
        <v>319</v>
      </c>
      <c r="L46" s="71">
        <v>320</v>
      </c>
      <c r="M46" s="71">
        <v>162</v>
      </c>
      <c r="N46" s="71">
        <v>33</v>
      </c>
      <c r="O46" s="71">
        <v>78</v>
      </c>
      <c r="P46" s="71">
        <v>555</v>
      </c>
      <c r="Q46" s="71">
        <v>423</v>
      </c>
      <c r="R46" s="71">
        <v>39</v>
      </c>
      <c r="S46" s="71">
        <v>42</v>
      </c>
      <c r="T46" s="71">
        <v>33</v>
      </c>
      <c r="U46" s="71">
        <v>6</v>
      </c>
      <c r="V46" s="72">
        <v>12</v>
      </c>
    </row>
    <row r="47" spans="1:22" s="66" customFormat="1" ht="12" customHeight="1">
      <c r="A47" s="67" t="s">
        <v>80</v>
      </c>
      <c r="B47" s="71">
        <v>91802</v>
      </c>
      <c r="C47" s="71">
        <v>69498</v>
      </c>
      <c r="D47" s="71">
        <v>5599</v>
      </c>
      <c r="E47" s="71">
        <v>7271</v>
      </c>
      <c r="F47" s="71">
        <v>5916</v>
      </c>
      <c r="G47" s="71">
        <v>628</v>
      </c>
      <c r="H47" s="71">
        <v>2890</v>
      </c>
      <c r="I47" s="71">
        <v>35768</v>
      </c>
      <c r="J47" s="71">
        <v>26738</v>
      </c>
      <c r="K47" s="71">
        <v>2489</v>
      </c>
      <c r="L47" s="71">
        <v>3015</v>
      </c>
      <c r="M47" s="71">
        <v>2268</v>
      </c>
      <c r="N47" s="71">
        <v>247</v>
      </c>
      <c r="O47" s="71">
        <v>1011</v>
      </c>
      <c r="P47" s="71">
        <v>56034</v>
      </c>
      <c r="Q47" s="71">
        <v>42760</v>
      </c>
      <c r="R47" s="71">
        <v>3110</v>
      </c>
      <c r="S47" s="71">
        <v>4256</v>
      </c>
      <c r="T47" s="71">
        <v>3648</v>
      </c>
      <c r="U47" s="71">
        <v>381</v>
      </c>
      <c r="V47" s="72">
        <v>1879</v>
      </c>
    </row>
    <row r="48" spans="1:22" s="66" customFormat="1" ht="12" customHeight="1">
      <c r="A48" s="74" t="s">
        <v>81</v>
      </c>
      <c r="B48" s="75">
        <v>0</v>
      </c>
      <c r="C48" s="75">
        <v>0</v>
      </c>
      <c r="D48" s="75">
        <v>0</v>
      </c>
      <c r="E48" s="75">
        <v>0</v>
      </c>
      <c r="F48" s="75">
        <v>0</v>
      </c>
      <c r="G48" s="75">
        <v>0</v>
      </c>
      <c r="H48" s="75">
        <v>0</v>
      </c>
      <c r="I48" s="75">
        <v>0</v>
      </c>
      <c r="J48" s="75">
        <v>0</v>
      </c>
      <c r="K48" s="75">
        <v>0</v>
      </c>
      <c r="L48" s="75">
        <v>0</v>
      </c>
      <c r="M48" s="75">
        <v>0</v>
      </c>
      <c r="N48" s="75">
        <v>0</v>
      </c>
      <c r="O48" s="75">
        <v>0</v>
      </c>
      <c r="P48" s="75">
        <v>0</v>
      </c>
      <c r="Q48" s="75">
        <v>0</v>
      </c>
      <c r="R48" s="75">
        <v>0</v>
      </c>
      <c r="S48" s="75">
        <v>0</v>
      </c>
      <c r="T48" s="75">
        <v>0</v>
      </c>
      <c r="U48" s="75">
        <v>0</v>
      </c>
      <c r="V48" s="76">
        <v>0</v>
      </c>
    </row>
    <row r="49" spans="1:15" s="66" customFormat="1" ht="12.75" customHeight="1">
      <c r="A49" s="125" t="s">
        <v>82</v>
      </c>
      <c r="B49" s="125"/>
      <c r="C49" s="125"/>
      <c r="D49" s="125"/>
      <c r="E49" s="125"/>
      <c r="F49" s="125"/>
      <c r="G49" s="125"/>
      <c r="H49" s="125"/>
      <c r="I49" s="125"/>
      <c r="J49" s="125"/>
      <c r="K49" s="125"/>
      <c r="L49" s="125"/>
      <c r="M49" s="125"/>
      <c r="N49" s="125"/>
      <c r="O49" s="125"/>
    </row>
    <row r="50" spans="1:15" s="66" customFormat="1" ht="68.25" customHeight="1">
      <c r="A50" s="126" t="s">
        <v>48</v>
      </c>
      <c r="B50" s="126"/>
      <c r="C50" s="126"/>
      <c r="D50" s="126"/>
      <c r="E50" s="126"/>
      <c r="F50" s="126"/>
      <c r="G50" s="126"/>
      <c r="H50" s="126"/>
      <c r="I50" s="126"/>
      <c r="J50" s="126"/>
      <c r="K50" s="126"/>
      <c r="L50" s="126"/>
      <c r="M50" s="126"/>
      <c r="N50" s="126"/>
      <c r="O50" s="126"/>
    </row>
    <row r="51" spans="1:15" s="66" customFormat="1" ht="25.5" customHeight="1">
      <c r="A51" s="126" t="s">
        <v>49</v>
      </c>
      <c r="B51" s="126"/>
      <c r="C51" s="126"/>
      <c r="D51" s="126"/>
      <c r="E51" s="126"/>
      <c r="F51" s="126"/>
      <c r="G51" s="126"/>
      <c r="H51" s="126"/>
      <c r="I51" s="126"/>
      <c r="J51" s="126"/>
      <c r="K51" s="126"/>
      <c r="L51" s="126"/>
      <c r="M51" s="126"/>
      <c r="N51" s="126"/>
      <c r="O51" s="126"/>
    </row>
  </sheetData>
  <mergeCells count="8">
    <mergeCell ref="P2:V2"/>
    <mergeCell ref="A49:O49"/>
    <mergeCell ref="A50:O50"/>
    <mergeCell ref="A51:O51"/>
    <mergeCell ref="A1:O1"/>
    <mergeCell ref="A2:A3"/>
    <mergeCell ref="B2:H2"/>
    <mergeCell ref="I2:O2"/>
  </mergeCells>
  <printOptions/>
  <pageMargins left="0.75" right="0.75" top="1" bottom="1" header="0.5" footer="0.5"/>
  <pageSetup fitToWidth="2" horizontalDpi="600" verticalDpi="600" orientation="landscape" scale="60"/>
  <headerFooter alignWithMargins="0">
    <oddHeader xml:space="preserve">&amp;R&amp;"Courier New,Regular"&amp;9&amp;08 &amp;A
 Page &amp;P of &amp;N </oddHeader>
    <oddFooter>&amp;R&amp;"Courier New,Regular"&amp;9Printed: &amp;D &amp;T</oddFooter>
  </headerFooter>
  <colBreaks count="1" manualBreakCount="1">
    <brk id="15" max="51" man="1"/>
  </colBreaks>
</worksheet>
</file>

<file path=xl/worksheets/sheet4.xml><?xml version="1.0" encoding="utf-8"?>
<worksheet xmlns="http://schemas.openxmlformats.org/spreadsheetml/2006/main" xmlns:r="http://schemas.openxmlformats.org/officeDocument/2006/relationships">
  <dimension ref="A1:L61"/>
  <sheetViews>
    <sheetView tabSelected="1" workbookViewId="0" topLeftCell="A54">
      <selection activeCell="Y93" sqref="Y93"/>
    </sheetView>
  </sheetViews>
  <sheetFormatPr defaultColWidth="11.00390625" defaultRowHeight="12.75"/>
  <cols>
    <col min="1" max="1" width="19.375" style="0" customWidth="1"/>
    <col min="2" max="2" width="11.875" style="0" customWidth="1"/>
    <col min="3" max="3" width="11.375" style="0" bestFit="1" customWidth="1"/>
    <col min="11" max="12" width="11.375" style="0" bestFit="1" customWidth="1"/>
  </cols>
  <sheetData>
    <row r="1" spans="2:10" ht="48">
      <c r="B1" s="78" t="s">
        <v>34</v>
      </c>
      <c r="C1" s="78" t="s">
        <v>177</v>
      </c>
      <c r="D1" s="78" t="s">
        <v>178</v>
      </c>
      <c r="E1" s="78" t="s">
        <v>14</v>
      </c>
      <c r="F1" s="78" t="s">
        <v>15</v>
      </c>
      <c r="G1" s="78" t="s">
        <v>122</v>
      </c>
      <c r="H1" s="144" t="s">
        <v>33</v>
      </c>
      <c r="I1" s="80" t="s">
        <v>29</v>
      </c>
      <c r="J1" s="80" t="s">
        <v>30</v>
      </c>
    </row>
    <row r="2" spans="1:12" ht="12">
      <c r="A2" t="s">
        <v>27</v>
      </c>
      <c r="B2">
        <f>'Table 301'!B5</f>
        <v>1650014</v>
      </c>
      <c r="C2">
        <f>'Table 301'!C5</f>
        <v>1167499</v>
      </c>
      <c r="D2">
        <f>'Table 301'!D5</f>
        <v>164844</v>
      </c>
      <c r="E2">
        <f>'Table 301'!E5</f>
        <v>140316</v>
      </c>
      <c r="F2">
        <f>'Table 301'!F5</f>
        <v>117422</v>
      </c>
      <c r="G2">
        <f>'Table 301'!G5</f>
        <v>12399</v>
      </c>
      <c r="H2">
        <f>'Table 301'!H5</f>
        <v>47534</v>
      </c>
      <c r="I2">
        <f>'Table 301'!I5</f>
        <v>706633</v>
      </c>
      <c r="J2">
        <f>'Table 301'!P5</f>
        <v>943381</v>
      </c>
      <c r="K2">
        <f>SUM(C2:H2)</f>
        <v>1650014</v>
      </c>
      <c r="L2">
        <f>SUM(I2:J2)</f>
        <v>1650014</v>
      </c>
    </row>
    <row r="3" spans="1:12" ht="12">
      <c r="A3" s="140" t="s">
        <v>35</v>
      </c>
      <c r="B3">
        <f>'Table 301'!B47</f>
        <v>91802</v>
      </c>
      <c r="C3">
        <f>'Table 301'!C47</f>
        <v>69498</v>
      </c>
      <c r="D3">
        <f>'Table 301'!D47</f>
        <v>5599</v>
      </c>
      <c r="E3">
        <f>'Table 301'!E47</f>
        <v>7271</v>
      </c>
      <c r="F3">
        <f>'Table 301'!F47</f>
        <v>5916</v>
      </c>
      <c r="G3">
        <f>'Table 301'!G47</f>
        <v>628</v>
      </c>
      <c r="H3">
        <f>'Table 301'!H47</f>
        <v>2890</v>
      </c>
      <c r="I3">
        <f>'Table 301'!I47</f>
        <v>35768</v>
      </c>
      <c r="J3">
        <f>'Table 301'!P47</f>
        <v>56034</v>
      </c>
      <c r="K3">
        <f>SUM(C3:H3)</f>
        <v>91802</v>
      </c>
      <c r="L3">
        <f>SUM(I3:J3)</f>
        <v>91802</v>
      </c>
    </row>
    <row r="4" spans="1:12" ht="12">
      <c r="A4" s="145" t="s">
        <v>36</v>
      </c>
      <c r="B4">
        <f>'Table 301'!B20</f>
        <v>53231</v>
      </c>
      <c r="C4">
        <f>'Table 301'!C20</f>
        <v>41617</v>
      </c>
      <c r="D4">
        <f>'Table 301'!D20</f>
        <v>4028</v>
      </c>
      <c r="E4">
        <f>'Table 301'!E20</f>
        <v>4090</v>
      </c>
      <c r="F4">
        <f>'Table 301'!F20</f>
        <v>2614</v>
      </c>
      <c r="G4">
        <f>'Table 301'!G20</f>
        <v>361</v>
      </c>
      <c r="H4">
        <f>'Table 301'!H20</f>
        <v>521</v>
      </c>
      <c r="I4">
        <f>'Table 301'!I20</f>
        <v>17050</v>
      </c>
      <c r="J4">
        <f>'Table 301'!P20</f>
        <v>36181</v>
      </c>
      <c r="K4">
        <f>SUM(C4:H4)</f>
        <v>53231</v>
      </c>
      <c r="L4">
        <f>SUM(I4:J4)</f>
        <v>53231</v>
      </c>
    </row>
    <row r="5" spans="1:12" ht="12">
      <c r="A5" s="145" t="s">
        <v>37</v>
      </c>
      <c r="B5">
        <f>'Table 301'!B22</f>
        <v>21516</v>
      </c>
      <c r="C5">
        <f>'Table 301'!C22</f>
        <v>15227</v>
      </c>
      <c r="D5">
        <f>'Table 301'!D22</f>
        <v>880</v>
      </c>
      <c r="E5">
        <f>'Table 301'!E22</f>
        <v>3545</v>
      </c>
      <c r="F5">
        <f>'Table 301'!F22</f>
        <v>1344</v>
      </c>
      <c r="G5">
        <f>'Table 301'!G22</f>
        <v>125</v>
      </c>
      <c r="H5">
        <f>'Table 301'!H22</f>
        <v>395</v>
      </c>
      <c r="I5">
        <f>'Table 301'!I22</f>
        <v>6610</v>
      </c>
      <c r="J5">
        <f>'Table 301'!P22</f>
        <v>14906</v>
      </c>
      <c r="K5">
        <f>SUM(C5:H5)</f>
        <v>21516</v>
      </c>
      <c r="L5">
        <f>SUM(I5:J5)</f>
        <v>21516</v>
      </c>
    </row>
    <row r="6" spans="1:12" ht="12">
      <c r="A6" s="140" t="s">
        <v>24</v>
      </c>
      <c r="B6">
        <f>'Table 301'!B44</f>
        <v>35198</v>
      </c>
      <c r="C6">
        <f>'Table 301'!C44</f>
        <v>28907</v>
      </c>
      <c r="D6">
        <f>'Table 301'!D44</f>
        <v>1663</v>
      </c>
      <c r="E6">
        <f>'Table 301'!E44</f>
        <v>2788</v>
      </c>
      <c r="F6">
        <f>'Table 301'!F44</f>
        <v>1327</v>
      </c>
      <c r="G6">
        <f>'Table 301'!G44</f>
        <v>270</v>
      </c>
      <c r="H6">
        <f>'Table 301'!H44</f>
        <v>243</v>
      </c>
      <c r="I6">
        <f>'Table 301'!I44</f>
        <v>20879</v>
      </c>
      <c r="J6">
        <f>'Table 301'!P44</f>
        <v>14319</v>
      </c>
      <c r="K6">
        <f>SUM(C6:H6)</f>
        <v>35198</v>
      </c>
      <c r="L6">
        <f>SUM(I6:J6)</f>
        <v>35198</v>
      </c>
    </row>
    <row r="7" spans="1:12" ht="12">
      <c r="A7" s="145" t="s">
        <v>38</v>
      </c>
      <c r="B7">
        <f>'Table 301'!B36</f>
        <v>12504</v>
      </c>
      <c r="C7">
        <f>'Table 301'!C36</f>
        <v>9740</v>
      </c>
      <c r="D7">
        <f>'Table 301'!D36</f>
        <v>849</v>
      </c>
      <c r="E7">
        <f>'Table 301'!E36</f>
        <v>910</v>
      </c>
      <c r="F7">
        <f>'Table 301'!F36</f>
        <v>742</v>
      </c>
      <c r="G7">
        <f>'Table 301'!G36</f>
        <v>88</v>
      </c>
      <c r="H7">
        <f>'Table 301'!H36</f>
        <v>175</v>
      </c>
      <c r="I7">
        <f>'Table 301'!I36</f>
        <v>7910</v>
      </c>
      <c r="J7">
        <f>'Table 301'!P36</f>
        <v>4594</v>
      </c>
      <c r="K7">
        <f>SUM(C7:H7)</f>
        <v>12504</v>
      </c>
      <c r="L7">
        <f>SUM(I7:J7)</f>
        <v>12504</v>
      </c>
    </row>
    <row r="8" spans="1:12" ht="15">
      <c r="A8" s="145" t="s">
        <v>0</v>
      </c>
      <c r="B8">
        <f>'Table 301'!B27</f>
        <v>46953</v>
      </c>
      <c r="C8">
        <f>'Table 301'!C27</f>
        <v>31707</v>
      </c>
      <c r="D8">
        <f>'Table 301'!D27</f>
        <v>6815</v>
      </c>
      <c r="E8">
        <f>'Table 301'!E27</f>
        <v>4514</v>
      </c>
      <c r="F8">
        <f>'Table 301'!F27</f>
        <v>1765</v>
      </c>
      <c r="G8">
        <f>'Table 301'!G27</f>
        <v>531</v>
      </c>
      <c r="H8">
        <f>'Table 301'!H27</f>
        <v>1621</v>
      </c>
      <c r="I8">
        <f>'Table 301'!I27</f>
        <v>16619</v>
      </c>
      <c r="J8">
        <f>'Table 301'!P27</f>
        <v>30334</v>
      </c>
      <c r="K8">
        <f>SUM(C8:H8)</f>
        <v>46953</v>
      </c>
      <c r="L8">
        <f>SUM(I8:J8)</f>
        <v>46953</v>
      </c>
    </row>
    <row r="9" spans="1:12" ht="15">
      <c r="A9" s="145" t="s">
        <v>1</v>
      </c>
      <c r="B9">
        <f>'Table 301'!B8</f>
        <v>8621</v>
      </c>
      <c r="C9">
        <f>'Table 301'!C8</f>
        <v>4757</v>
      </c>
      <c r="D9">
        <f>'Table 301'!D8</f>
        <v>1173</v>
      </c>
      <c r="E9">
        <f>'Table 301'!E8</f>
        <v>1266</v>
      </c>
      <c r="F9">
        <f>'Table 301'!F8</f>
        <v>1053</v>
      </c>
      <c r="G9">
        <f>'Table 301'!G8</f>
        <v>178</v>
      </c>
      <c r="H9">
        <f>'Table 301'!H8</f>
        <v>194</v>
      </c>
      <c r="I9">
        <f>'Table 301'!I8</f>
        <v>2694</v>
      </c>
      <c r="J9">
        <f>'Table 301'!P8</f>
        <v>5927</v>
      </c>
      <c r="K9">
        <f>SUM(C9:H9)</f>
        <v>8621</v>
      </c>
      <c r="L9">
        <f>SUM(I9:J9)</f>
        <v>8621</v>
      </c>
    </row>
    <row r="10" spans="1:12" ht="15">
      <c r="A10" s="145" t="s">
        <v>2</v>
      </c>
      <c r="B10">
        <f>'Table 301'!B12</f>
        <v>81266</v>
      </c>
      <c r="C10">
        <f>'Table 301'!C12</f>
        <v>60678</v>
      </c>
      <c r="D10">
        <f>'Table 301'!D12</f>
        <v>8410</v>
      </c>
      <c r="E10">
        <f>'Table 301'!E12</f>
        <v>6433</v>
      </c>
      <c r="F10">
        <f>'Table 301'!F12</f>
        <v>3640</v>
      </c>
      <c r="G10">
        <f>'Table 301'!G12</f>
        <v>492</v>
      </c>
      <c r="H10">
        <f>'Table 301'!H12</f>
        <v>1613</v>
      </c>
      <c r="I10">
        <f>'Table 301'!I12</f>
        <v>28595</v>
      </c>
      <c r="J10">
        <f>'Table 301'!P12</f>
        <v>52671</v>
      </c>
      <c r="K10">
        <f>SUM(C10:H10)</f>
        <v>81266</v>
      </c>
      <c r="L10">
        <f>SUM(I10:J10)</f>
        <v>81266</v>
      </c>
    </row>
    <row r="11" ht="15">
      <c r="A11" s="145"/>
    </row>
    <row r="12" ht="15">
      <c r="A12" s="145"/>
    </row>
    <row r="14" spans="3:8" ht="12">
      <c r="C14" t="str">
        <f>C$1</f>
        <v>White</v>
      </c>
      <c r="D14" t="str">
        <f>D$1</f>
        <v>Black</v>
      </c>
      <c r="E14" t="str">
        <f>E$1</f>
        <v>Hispanic</v>
      </c>
      <c r="F14" t="str">
        <f>F$1</f>
        <v>Asian/ Pacific Islander</v>
      </c>
      <c r="G14" t="str">
        <f>G$1</f>
        <v>American Indian/ Alaska Native</v>
      </c>
      <c r="H14" t="str">
        <f>H$1</f>
        <v>Non-resident alien</v>
      </c>
    </row>
    <row r="15" spans="2:8" ht="12">
      <c r="B15" t="str">
        <f>A$3</f>
        <v>Visual and performing arts </v>
      </c>
      <c r="C15" s="146">
        <f>C3/$B3</f>
        <v>0.7570423302324568</v>
      </c>
      <c r="D15" s="146">
        <f>D3/$B3</f>
        <v>0.06098995664582471</v>
      </c>
      <c r="E15" s="146">
        <f>E3/$B3</f>
        <v>0.07920306747129692</v>
      </c>
      <c r="F15" s="146">
        <f>F3/$B3</f>
        <v>0.06444304045663493</v>
      </c>
      <c r="G15" s="146">
        <f>G3/$B3</f>
        <v>0.006840809568418989</v>
      </c>
      <c r="H15" s="146">
        <f>H3/$B3</f>
        <v>0.03148079562536764</v>
      </c>
    </row>
    <row r="16" spans="2:8" ht="12">
      <c r="B16" t="str">
        <f>A$4</f>
        <v>English language and literature/letters</v>
      </c>
      <c r="C16" s="146">
        <f>C4/$B4</f>
        <v>0.7818188649471173</v>
      </c>
      <c r="D16" s="146">
        <f>D4/$B4</f>
        <v>0.07567019218124776</v>
      </c>
      <c r="E16" s="146">
        <f>E4/$B4</f>
        <v>0.07683492701621236</v>
      </c>
      <c r="F16" s="146">
        <f>F4/$B4</f>
        <v>0.04910672352576506</v>
      </c>
      <c r="G16" s="146">
        <f>G4/$B4</f>
        <v>0.0067817625068099414</v>
      </c>
      <c r="H16" s="146">
        <f>H4/$B4</f>
        <v>0.009787529822847588</v>
      </c>
    </row>
    <row r="17" spans="2:8" ht="12">
      <c r="B17" t="str">
        <f>A$5</f>
        <v>Foreign languages, literatures, and linguistics</v>
      </c>
      <c r="C17" s="146">
        <f>C5/$B5</f>
        <v>0.7077058932887154</v>
      </c>
      <c r="D17" s="146">
        <f>D5/$B5</f>
        <v>0.0408997955010225</v>
      </c>
      <c r="E17" s="146">
        <f>E5/$B5</f>
        <v>0.16476110801264177</v>
      </c>
      <c r="F17" s="146">
        <f>F5/$B5</f>
        <v>0.06246514221974345</v>
      </c>
      <c r="G17" s="146">
        <f>G5/$B5</f>
        <v>0.005809630042758877</v>
      </c>
      <c r="H17" s="146">
        <f>H5/$B5</f>
        <v>0.01835843093511805</v>
      </c>
    </row>
    <row r="18" spans="2:8" ht="12">
      <c r="B18" t="str">
        <f>A$6</f>
        <v>History</v>
      </c>
      <c r="C18" s="146">
        <f>C6/$B6</f>
        <v>0.8212682538780612</v>
      </c>
      <c r="D18" s="146">
        <f>D6/$B6</f>
        <v>0.04724700267060628</v>
      </c>
      <c r="E18" s="146">
        <f>E6/$B6</f>
        <v>0.07920904596852094</v>
      </c>
      <c r="F18" s="146">
        <f>F6/$B6</f>
        <v>0.03770100573896244</v>
      </c>
      <c r="G18" s="146">
        <f>G6/$B6</f>
        <v>0.007670890391499517</v>
      </c>
      <c r="H18" s="146">
        <f>H6/$B6</f>
        <v>0.0069038013523495655</v>
      </c>
    </row>
    <row r="19" spans="2:8" ht="12">
      <c r="B19" t="str">
        <f>A$7</f>
        <v>Philosophy and religious studies</v>
      </c>
      <c r="C19" s="146">
        <f>C7/$B7</f>
        <v>0.7789507357645553</v>
      </c>
      <c r="D19" s="146">
        <f>D7/$B7</f>
        <v>0.0678982725527831</v>
      </c>
      <c r="E19" s="146">
        <f>E7/$B7</f>
        <v>0.07277671145233525</v>
      </c>
      <c r="F19" s="146">
        <f>F7/$B7</f>
        <v>0.059341010876519516</v>
      </c>
      <c r="G19" s="146">
        <f>G7/$B7</f>
        <v>0.007037747920665387</v>
      </c>
      <c r="H19" s="146">
        <f>H7/$B7</f>
        <v>0.013995521433141395</v>
      </c>
    </row>
    <row r="20" spans="2:8" ht="12">
      <c r="B20" t="str">
        <f>A$8</f>
        <v>Liberal arts and sciences, general studies, and humanities</v>
      </c>
      <c r="C20" s="146">
        <f>C8/$B8</f>
        <v>0.6752923135901859</v>
      </c>
      <c r="D20" s="146">
        <f>D8/$B8</f>
        <v>0.14514514514514515</v>
      </c>
      <c r="E20" s="146">
        <f>E8/$B8</f>
        <v>0.09613869188337273</v>
      </c>
      <c r="F20" s="146">
        <f>F8/$B8</f>
        <v>0.03759078227163334</v>
      </c>
      <c r="G20" s="146">
        <f>G8/$B8</f>
        <v>0.01130918152194748</v>
      </c>
      <c r="H20" s="146">
        <f>H8/$B8</f>
        <v>0.034523885587715374</v>
      </c>
    </row>
    <row r="21" spans="2:8" ht="12">
      <c r="B21" t="str">
        <f>A$9</f>
        <v>Area, ethnic, cultural, gender, and group studies</v>
      </c>
      <c r="C21" s="146">
        <f>C9/$B9</f>
        <v>0.5517921354831226</v>
      </c>
      <c r="D21" s="146">
        <f>D9/$B9</f>
        <v>0.13606310172833777</v>
      </c>
      <c r="E21" s="146">
        <f>E9/$B9</f>
        <v>0.14685071337431851</v>
      </c>
      <c r="F21" s="146">
        <f>F9/$B9</f>
        <v>0.12214360283029811</v>
      </c>
      <c r="G21" s="146">
        <f>G9/$B9</f>
        <v>0.020647256698758845</v>
      </c>
      <c r="H21" s="146">
        <f>H9/$B9</f>
        <v>0.022503189885164133</v>
      </c>
    </row>
    <row r="22" spans="2:8" ht="12">
      <c r="B22" t="str">
        <f>A$10</f>
        <v>Communications, journalism, and related programs</v>
      </c>
      <c r="C22" s="146">
        <f>C10/$B10</f>
        <v>0.746659119434942</v>
      </c>
      <c r="D22" s="146">
        <f>D10/$B10</f>
        <v>0.10348731326754117</v>
      </c>
      <c r="E22" s="146">
        <f>E10/$B10</f>
        <v>0.07915979622474344</v>
      </c>
      <c r="F22" s="146">
        <f>F10/$B10</f>
        <v>0.04479117958309748</v>
      </c>
      <c r="G22" s="146">
        <f>G10/$B10</f>
        <v>0.006054192405187901</v>
      </c>
      <c r="H22" s="146">
        <f>H10/$B10</f>
        <v>0.01984839908448798</v>
      </c>
    </row>
    <row r="27" spans="3:4" ht="12">
      <c r="C27" t="str">
        <f>I$1</f>
        <v>Male</v>
      </c>
      <c r="D27" t="str">
        <f>J$1</f>
        <v>Female</v>
      </c>
    </row>
    <row r="28" spans="2:4" ht="12">
      <c r="B28" t="str">
        <f>A$3</f>
        <v>Visual and performing arts </v>
      </c>
      <c r="C28" s="146">
        <f>I2/$B2</f>
        <v>0.42825879053147425</v>
      </c>
      <c r="D28" s="146">
        <f>J2/$B2</f>
        <v>0.5717412094685257</v>
      </c>
    </row>
    <row r="29" spans="2:4" ht="12">
      <c r="B29" t="str">
        <f>A$4</f>
        <v>English language and literature/letters</v>
      </c>
      <c r="C29" s="146">
        <f>I3/$B3</f>
        <v>0.3896211411516089</v>
      </c>
      <c r="D29" s="146">
        <f>J3/$B3</f>
        <v>0.610378858848391</v>
      </c>
    </row>
    <row r="30" spans="2:4" ht="12">
      <c r="B30" t="str">
        <f>A$5</f>
        <v>Foreign languages, literatures, and linguistics</v>
      </c>
      <c r="C30" s="146">
        <f>I4/$B4</f>
        <v>0.3203020796152618</v>
      </c>
      <c r="D30" s="146">
        <f>J4/$B4</f>
        <v>0.6796979203847382</v>
      </c>
    </row>
    <row r="31" spans="2:4" ht="12">
      <c r="B31" t="str">
        <f>A$6</f>
        <v>History</v>
      </c>
      <c r="C31" s="146">
        <f>I5/$B5</f>
        <v>0.3072132366610894</v>
      </c>
      <c r="D31" s="146">
        <f>J5/$B5</f>
        <v>0.6927867633389105</v>
      </c>
    </row>
    <row r="32" spans="2:4" ht="12">
      <c r="B32" t="str">
        <f>A$7</f>
        <v>Philosophy and religious studies</v>
      </c>
      <c r="C32" s="146">
        <f>I6/$B6</f>
        <v>0.5931871129041423</v>
      </c>
      <c r="D32" s="146">
        <f>J6/$B6</f>
        <v>0.4068128870958577</v>
      </c>
    </row>
    <row r="33" spans="2:4" ht="12">
      <c r="B33" t="str">
        <f>A$8</f>
        <v>Liberal arts and sciences, general studies, and humanities</v>
      </c>
      <c r="C33" s="146">
        <f>I7/$B7</f>
        <v>0.632597568777991</v>
      </c>
      <c r="D33" s="146">
        <f>J7/$B7</f>
        <v>0.36740243122200894</v>
      </c>
    </row>
    <row r="34" spans="2:4" ht="12">
      <c r="B34" t="str">
        <f>A$9</f>
        <v>Area, ethnic, cultural, gender, and group studies</v>
      </c>
      <c r="C34" s="146">
        <f>I8/$B8</f>
        <v>0.3539496943752263</v>
      </c>
      <c r="D34" s="146">
        <f>J8/$B8</f>
        <v>0.6460503056247737</v>
      </c>
    </row>
    <row r="35" spans="2:4" ht="12">
      <c r="B35" t="str">
        <f>A$10</f>
        <v>Communications, journalism, and related programs</v>
      </c>
      <c r="C35" s="146">
        <f>I9/$B9</f>
        <v>0.3124927502609906</v>
      </c>
      <c r="D35" s="146">
        <f>J9/$B9</f>
        <v>0.6875072497390093</v>
      </c>
    </row>
    <row r="40" spans="3:8" ht="12">
      <c r="C40" t="str">
        <f>C$1</f>
        <v>White</v>
      </c>
      <c r="D40" t="str">
        <f>D$1</f>
        <v>Black</v>
      </c>
      <c r="E40" t="str">
        <f>E$1</f>
        <v>Hispanic</v>
      </c>
      <c r="F40" t="str">
        <f>F$1</f>
        <v>Asian/ Pacific Islander</v>
      </c>
      <c r="G40" t="str">
        <f>G$1</f>
        <v>American Indian/ Alaska Native</v>
      </c>
      <c r="H40" t="str">
        <f>H$1</f>
        <v>Non-resident alien</v>
      </c>
    </row>
    <row r="41" spans="2:8" ht="12">
      <c r="B41" t="str">
        <f>A$3</f>
        <v>Visual and performing arts </v>
      </c>
      <c r="C41" s="147">
        <f>C3</f>
        <v>69498</v>
      </c>
      <c r="D41" s="147">
        <f>D3</f>
        <v>5599</v>
      </c>
      <c r="E41" s="147">
        <f>E3</f>
        <v>7271</v>
      </c>
      <c r="F41" s="147">
        <f>F3</f>
        <v>5916</v>
      </c>
      <c r="G41" s="147">
        <f>G3</f>
        <v>628</v>
      </c>
      <c r="H41" s="147">
        <f>H3</f>
        <v>2890</v>
      </c>
    </row>
    <row r="42" spans="2:8" ht="12">
      <c r="B42" t="str">
        <f>A$4</f>
        <v>English language and literature/letters</v>
      </c>
      <c r="C42" s="147">
        <f>C4</f>
        <v>41617</v>
      </c>
      <c r="D42" s="147">
        <f>D4</f>
        <v>4028</v>
      </c>
      <c r="E42" s="147">
        <f>E4</f>
        <v>4090</v>
      </c>
      <c r="F42" s="147">
        <f>F4</f>
        <v>2614</v>
      </c>
      <c r="G42" s="147">
        <f>G4</f>
        <v>361</v>
      </c>
      <c r="H42" s="147">
        <f>H4</f>
        <v>521</v>
      </c>
    </row>
    <row r="43" spans="2:8" ht="12">
      <c r="B43" t="str">
        <f>A$5</f>
        <v>Foreign languages, literatures, and linguistics</v>
      </c>
      <c r="C43" s="147">
        <f>C5</f>
        <v>15227</v>
      </c>
      <c r="D43" s="147">
        <f>D5</f>
        <v>880</v>
      </c>
      <c r="E43" s="147">
        <f>E5</f>
        <v>3545</v>
      </c>
      <c r="F43" s="147">
        <f>F5</f>
        <v>1344</v>
      </c>
      <c r="G43" s="147">
        <f>G5</f>
        <v>125</v>
      </c>
      <c r="H43" s="147">
        <f>H5</f>
        <v>395</v>
      </c>
    </row>
    <row r="44" spans="2:8" ht="12">
      <c r="B44" t="str">
        <f>A$6</f>
        <v>History</v>
      </c>
      <c r="C44" s="147">
        <f>C6</f>
        <v>28907</v>
      </c>
      <c r="D44" s="147">
        <f>D6</f>
        <v>1663</v>
      </c>
      <c r="E44" s="147">
        <f>E6</f>
        <v>2788</v>
      </c>
      <c r="F44" s="147">
        <f>F6</f>
        <v>1327</v>
      </c>
      <c r="G44" s="147">
        <f>G6</f>
        <v>270</v>
      </c>
      <c r="H44" s="147">
        <f>H6</f>
        <v>243</v>
      </c>
    </row>
    <row r="45" spans="2:8" ht="12">
      <c r="B45" t="str">
        <f>A$7</f>
        <v>Philosophy and religious studies</v>
      </c>
      <c r="C45" s="147">
        <f>C7</f>
        <v>9740</v>
      </c>
      <c r="D45" s="147">
        <f>D7</f>
        <v>849</v>
      </c>
      <c r="E45" s="147">
        <f>E7</f>
        <v>910</v>
      </c>
      <c r="F45" s="147">
        <f>F7</f>
        <v>742</v>
      </c>
      <c r="G45" s="147">
        <f>G7</f>
        <v>88</v>
      </c>
      <c r="H45" s="147">
        <f>H7</f>
        <v>175</v>
      </c>
    </row>
    <row r="46" spans="2:8" ht="12">
      <c r="B46" t="str">
        <f>A$8</f>
        <v>Liberal arts and sciences, general studies, and humanities</v>
      </c>
      <c r="C46" s="147">
        <f>C8</f>
        <v>31707</v>
      </c>
      <c r="D46" s="147">
        <f>D8</f>
        <v>6815</v>
      </c>
      <c r="E46" s="147">
        <f>E8</f>
        <v>4514</v>
      </c>
      <c r="F46" s="147">
        <f>F8</f>
        <v>1765</v>
      </c>
      <c r="G46" s="147">
        <f>G8</f>
        <v>531</v>
      </c>
      <c r="H46" s="147">
        <f>H8</f>
        <v>1621</v>
      </c>
    </row>
    <row r="47" spans="2:8" ht="12">
      <c r="B47" t="str">
        <f>A$9</f>
        <v>Area, ethnic, cultural, gender, and group studies</v>
      </c>
      <c r="C47" s="147">
        <f>C9</f>
        <v>4757</v>
      </c>
      <c r="D47" s="147">
        <f>D9</f>
        <v>1173</v>
      </c>
      <c r="E47" s="147">
        <f>E9</f>
        <v>1266</v>
      </c>
      <c r="F47" s="147">
        <f>F9</f>
        <v>1053</v>
      </c>
      <c r="G47" s="147">
        <f>G9</f>
        <v>178</v>
      </c>
      <c r="H47" s="147">
        <f>H9</f>
        <v>194</v>
      </c>
    </row>
    <row r="48" spans="2:8" ht="12">
      <c r="B48" t="str">
        <f>A$10</f>
        <v>Communications, journalism, and related programs</v>
      </c>
      <c r="C48" s="147">
        <f>C10</f>
        <v>60678</v>
      </c>
      <c r="D48" s="147">
        <f>D10</f>
        <v>8410</v>
      </c>
      <c r="E48" s="147">
        <f>E10</f>
        <v>6433</v>
      </c>
      <c r="F48" s="147">
        <f>F10</f>
        <v>3640</v>
      </c>
      <c r="G48" s="147">
        <f>G10</f>
        <v>492</v>
      </c>
      <c r="H48" s="147">
        <f>H10</f>
        <v>1613</v>
      </c>
    </row>
    <row r="53" ht="12">
      <c r="C53" t="s">
        <v>7</v>
      </c>
    </row>
    <row r="54" spans="2:3" ht="12">
      <c r="B54" t="str">
        <f>A$3</f>
        <v>Visual and performing arts </v>
      </c>
      <c r="C54">
        <f>B3</f>
        <v>91802</v>
      </c>
    </row>
    <row r="55" spans="2:3" ht="12">
      <c r="B55" t="str">
        <f>A$4</f>
        <v>English language and literature/letters</v>
      </c>
      <c r="C55">
        <f aca="true" t="shared" si="0" ref="C55:C61">B4</f>
        <v>53231</v>
      </c>
    </row>
    <row r="56" spans="2:3" ht="12">
      <c r="B56" t="str">
        <f>A$5</f>
        <v>Foreign languages, literatures, and linguistics</v>
      </c>
      <c r="C56">
        <f t="shared" si="0"/>
        <v>21516</v>
      </c>
    </row>
    <row r="57" spans="2:3" ht="12">
      <c r="B57" t="str">
        <f>A$6</f>
        <v>History</v>
      </c>
      <c r="C57">
        <f t="shared" si="0"/>
        <v>35198</v>
      </c>
    </row>
    <row r="58" spans="2:3" ht="12">
      <c r="B58" t="str">
        <f>A$7</f>
        <v>Philosophy and religious studies</v>
      </c>
      <c r="C58">
        <f t="shared" si="0"/>
        <v>12504</v>
      </c>
    </row>
    <row r="59" spans="2:3" ht="12">
      <c r="B59" t="str">
        <f>A$8</f>
        <v>Liberal arts and sciences, general studies, and humanities</v>
      </c>
      <c r="C59">
        <f t="shared" si="0"/>
        <v>46953</v>
      </c>
    </row>
    <row r="60" spans="2:3" ht="12">
      <c r="B60" t="str">
        <f>A$9</f>
        <v>Area, ethnic, cultural, gender, and group studies</v>
      </c>
      <c r="C60">
        <f t="shared" si="0"/>
        <v>8621</v>
      </c>
    </row>
    <row r="61" spans="2:3" ht="12">
      <c r="B61" t="str">
        <f>A$10</f>
        <v>Communications, journalism, and related programs</v>
      </c>
      <c r="C61">
        <f t="shared" si="0"/>
        <v>81266</v>
      </c>
    </row>
  </sheetData>
  <printOptions/>
  <pageMargins left="0.75" right="0.75" top="1" bottom="1" header="0.5" footer="0.5"/>
  <pageSetup orientation="portrait"/>
  <drawing r:id="rId1"/>
</worksheet>
</file>

<file path=xl/worksheets/sheet5.xml><?xml version="1.0" encoding="utf-8"?>
<worksheet xmlns="http://schemas.openxmlformats.org/spreadsheetml/2006/main" xmlns:r="http://schemas.openxmlformats.org/officeDocument/2006/relationships">
  <sheetPr transitionEvaluation="1" transitionEntry="1">
    <pageSetUpPr fitToPage="1"/>
  </sheetPr>
  <dimension ref="A1:W54"/>
  <sheetViews>
    <sheetView showGridLines="0" workbookViewId="0" topLeftCell="A2">
      <selection activeCell="A1" sqref="A1:O1"/>
    </sheetView>
  </sheetViews>
  <sheetFormatPr defaultColWidth="9.625" defaultRowHeight="12" customHeight="1"/>
  <cols>
    <col min="1" max="1" width="58.625" style="59" customWidth="1"/>
    <col min="2" max="3" width="7.625" style="59" customWidth="1"/>
    <col min="4" max="5" width="6.625" style="59" customWidth="1"/>
    <col min="6" max="7" width="8.625" style="59" customWidth="1"/>
    <col min="8" max="8" width="6.625" style="59" customWidth="1"/>
    <col min="9" max="10" width="7.625" style="59" customWidth="1"/>
    <col min="11" max="12" width="6.625" style="59" customWidth="1"/>
    <col min="13" max="14" width="8.625" style="59" customWidth="1"/>
    <col min="15" max="15" width="6.625" style="59" customWidth="1"/>
    <col min="16" max="17" width="7.625" style="59" customWidth="1"/>
    <col min="18" max="19" width="6.625" style="59" customWidth="1"/>
    <col min="20" max="21" width="8.625" style="59" customWidth="1"/>
    <col min="22" max="22" width="6.625" style="59" customWidth="1"/>
    <col min="23" max="16384" width="9.625" style="59" customWidth="1"/>
  </cols>
  <sheetData>
    <row r="1" spans="1:22" s="58" customFormat="1" ht="12" customHeight="1">
      <c r="A1" s="127" t="s">
        <v>179</v>
      </c>
      <c r="B1" s="127"/>
      <c r="C1" s="127"/>
      <c r="D1" s="127"/>
      <c r="E1" s="127"/>
      <c r="F1" s="127"/>
      <c r="G1" s="127"/>
      <c r="H1" s="127"/>
      <c r="I1" s="127"/>
      <c r="J1" s="127"/>
      <c r="K1" s="127"/>
      <c r="L1" s="127"/>
      <c r="M1" s="127"/>
      <c r="N1" s="127"/>
      <c r="O1" s="127"/>
      <c r="P1" s="77"/>
      <c r="Q1" s="77"/>
      <c r="R1" s="77"/>
      <c r="S1" s="77"/>
      <c r="T1" s="77"/>
      <c r="U1" s="77"/>
      <c r="V1" s="77"/>
    </row>
    <row r="2" spans="1:22" ht="12" customHeight="1">
      <c r="A2" s="128" t="s">
        <v>40</v>
      </c>
      <c r="B2" s="123" t="s">
        <v>174</v>
      </c>
      <c r="C2" s="124"/>
      <c r="D2" s="124"/>
      <c r="E2" s="124"/>
      <c r="F2" s="124"/>
      <c r="G2" s="124"/>
      <c r="H2" s="130"/>
      <c r="I2" s="123" t="s">
        <v>41</v>
      </c>
      <c r="J2" s="124"/>
      <c r="K2" s="124"/>
      <c r="L2" s="124"/>
      <c r="M2" s="124"/>
      <c r="N2" s="124"/>
      <c r="O2" s="130"/>
      <c r="P2" s="124" t="s">
        <v>42</v>
      </c>
      <c r="Q2" s="124"/>
      <c r="R2" s="124"/>
      <c r="S2" s="124"/>
      <c r="T2" s="124"/>
      <c r="U2" s="124"/>
      <c r="V2" s="124"/>
    </row>
    <row r="3" spans="1:23" ht="12">
      <c r="A3" s="129"/>
      <c r="B3" s="131" t="s">
        <v>174</v>
      </c>
      <c r="C3" s="131" t="s">
        <v>177</v>
      </c>
      <c r="D3" s="131" t="s">
        <v>178</v>
      </c>
      <c r="E3" s="131" t="s">
        <v>43</v>
      </c>
      <c r="F3" s="131" t="s">
        <v>44</v>
      </c>
      <c r="G3" s="131" t="s">
        <v>122</v>
      </c>
      <c r="H3" s="131" t="s">
        <v>45</v>
      </c>
      <c r="I3" s="131" t="s">
        <v>174</v>
      </c>
      <c r="J3" s="131" t="s">
        <v>177</v>
      </c>
      <c r="K3" s="131" t="s">
        <v>178</v>
      </c>
      <c r="L3" s="131" t="s">
        <v>43</v>
      </c>
      <c r="M3" s="131" t="s">
        <v>44</v>
      </c>
      <c r="N3" s="131" t="s">
        <v>122</v>
      </c>
      <c r="O3" s="131" t="s">
        <v>45</v>
      </c>
      <c r="P3" s="131" t="s">
        <v>174</v>
      </c>
      <c r="Q3" s="131" t="s">
        <v>177</v>
      </c>
      <c r="R3" s="131" t="s">
        <v>178</v>
      </c>
      <c r="S3" s="131" t="s">
        <v>43</v>
      </c>
      <c r="T3" s="131" t="s">
        <v>44</v>
      </c>
      <c r="U3" s="131" t="s">
        <v>122</v>
      </c>
      <c r="V3" s="134" t="s">
        <v>45</v>
      </c>
      <c r="W3" s="79"/>
    </row>
    <row r="4" spans="1:23" ht="12">
      <c r="A4" s="129"/>
      <c r="B4" s="132"/>
      <c r="C4" s="132"/>
      <c r="D4" s="132"/>
      <c r="E4" s="132"/>
      <c r="F4" s="132"/>
      <c r="G4" s="132"/>
      <c r="H4" s="132"/>
      <c r="I4" s="132"/>
      <c r="J4" s="132"/>
      <c r="K4" s="132"/>
      <c r="L4" s="132"/>
      <c r="M4" s="132"/>
      <c r="N4" s="132"/>
      <c r="O4" s="132"/>
      <c r="P4" s="132"/>
      <c r="Q4" s="132"/>
      <c r="R4" s="132"/>
      <c r="S4" s="132"/>
      <c r="T4" s="132"/>
      <c r="U4" s="132"/>
      <c r="V4" s="135"/>
      <c r="W4" s="79"/>
    </row>
    <row r="5" spans="1:23" ht="12">
      <c r="A5" s="129"/>
      <c r="B5" s="132"/>
      <c r="C5" s="132"/>
      <c r="D5" s="132"/>
      <c r="E5" s="132"/>
      <c r="F5" s="132"/>
      <c r="G5" s="132"/>
      <c r="H5" s="132"/>
      <c r="I5" s="132"/>
      <c r="J5" s="132"/>
      <c r="K5" s="132"/>
      <c r="L5" s="132"/>
      <c r="M5" s="132"/>
      <c r="N5" s="132"/>
      <c r="O5" s="132"/>
      <c r="P5" s="132"/>
      <c r="Q5" s="132"/>
      <c r="R5" s="132"/>
      <c r="S5" s="132"/>
      <c r="T5" s="132"/>
      <c r="U5" s="132"/>
      <c r="V5" s="135"/>
      <c r="W5" s="79"/>
    </row>
    <row r="6" spans="1:23" ht="12">
      <c r="A6" s="137"/>
      <c r="B6" s="133"/>
      <c r="C6" s="133"/>
      <c r="D6" s="133"/>
      <c r="E6" s="133"/>
      <c r="F6" s="133"/>
      <c r="G6" s="133"/>
      <c r="H6" s="133"/>
      <c r="I6" s="133"/>
      <c r="J6" s="133"/>
      <c r="K6" s="133"/>
      <c r="L6" s="133"/>
      <c r="M6" s="133"/>
      <c r="N6" s="133"/>
      <c r="O6" s="133"/>
      <c r="P6" s="133"/>
      <c r="Q6" s="133"/>
      <c r="R6" s="133"/>
      <c r="S6" s="133"/>
      <c r="T6" s="133"/>
      <c r="U6" s="133"/>
      <c r="V6" s="136"/>
      <c r="W6" s="79"/>
    </row>
    <row r="7" spans="1:22" s="66" customFormat="1" ht="12" customHeight="1">
      <c r="A7" s="62">
        <v>1</v>
      </c>
      <c r="B7" s="63">
        <v>2</v>
      </c>
      <c r="C7" s="64">
        <v>3</v>
      </c>
      <c r="D7" s="64">
        <v>4</v>
      </c>
      <c r="E7" s="64">
        <v>5</v>
      </c>
      <c r="F7" s="64">
        <v>6</v>
      </c>
      <c r="G7" s="64">
        <v>7</v>
      </c>
      <c r="H7" s="64">
        <v>8</v>
      </c>
      <c r="I7" s="64">
        <v>9</v>
      </c>
      <c r="J7" s="64">
        <v>10</v>
      </c>
      <c r="K7" s="64">
        <v>11</v>
      </c>
      <c r="L7" s="64">
        <v>12</v>
      </c>
      <c r="M7" s="64">
        <v>13</v>
      </c>
      <c r="N7" s="64">
        <v>14</v>
      </c>
      <c r="O7" s="64">
        <v>15</v>
      </c>
      <c r="P7" s="64">
        <v>16</v>
      </c>
      <c r="Q7" s="64">
        <v>17</v>
      </c>
      <c r="R7" s="64">
        <v>18</v>
      </c>
      <c r="S7" s="64">
        <v>19</v>
      </c>
      <c r="T7" s="64">
        <v>20</v>
      </c>
      <c r="U7" s="64">
        <v>21</v>
      </c>
      <c r="V7" s="65">
        <v>22</v>
      </c>
    </row>
    <row r="8" spans="1:22" s="82" customFormat="1" ht="12" customHeight="1">
      <c r="A8" s="81" t="s">
        <v>180</v>
      </c>
      <c r="B8" s="68">
        <v>693025</v>
      </c>
      <c r="C8" s="68">
        <v>445038</v>
      </c>
      <c r="D8" s="68">
        <v>76458</v>
      </c>
      <c r="E8" s="68">
        <v>43535</v>
      </c>
      <c r="F8" s="68">
        <v>42702</v>
      </c>
      <c r="G8" s="68">
        <v>3960</v>
      </c>
      <c r="H8" s="68">
        <v>81332</v>
      </c>
      <c r="I8" s="68">
        <v>275197</v>
      </c>
      <c r="J8" s="68">
        <v>170203</v>
      </c>
      <c r="K8" s="68">
        <v>22120</v>
      </c>
      <c r="L8" s="68">
        <v>15525</v>
      </c>
      <c r="M8" s="68">
        <v>19535</v>
      </c>
      <c r="N8" s="68">
        <v>1415</v>
      </c>
      <c r="O8" s="68">
        <v>46399</v>
      </c>
      <c r="P8" s="68">
        <v>417828</v>
      </c>
      <c r="Q8" s="68">
        <v>274835</v>
      </c>
      <c r="R8" s="68">
        <v>54338</v>
      </c>
      <c r="S8" s="68">
        <v>28010</v>
      </c>
      <c r="T8" s="68">
        <v>23167</v>
      </c>
      <c r="U8" s="68">
        <v>2545</v>
      </c>
      <c r="V8" s="69">
        <v>34933</v>
      </c>
    </row>
    <row r="9" spans="1:22" s="66" customFormat="1" ht="12" customHeight="1">
      <c r="A9" s="70" t="s">
        <v>47</v>
      </c>
      <c r="B9" s="71">
        <v>5211</v>
      </c>
      <c r="C9" s="71">
        <v>3849</v>
      </c>
      <c r="D9" s="71">
        <v>176</v>
      </c>
      <c r="E9" s="71">
        <v>199</v>
      </c>
      <c r="F9" s="71">
        <v>195</v>
      </c>
      <c r="G9" s="71">
        <v>46</v>
      </c>
      <c r="H9" s="71">
        <v>746</v>
      </c>
      <c r="I9" s="71">
        <v>2509</v>
      </c>
      <c r="J9" s="71">
        <v>1901</v>
      </c>
      <c r="K9" s="71">
        <v>75</v>
      </c>
      <c r="L9" s="71">
        <v>86</v>
      </c>
      <c r="M9" s="71">
        <v>79</v>
      </c>
      <c r="N9" s="71">
        <v>22</v>
      </c>
      <c r="O9" s="71">
        <v>346</v>
      </c>
      <c r="P9" s="71">
        <v>2702</v>
      </c>
      <c r="Q9" s="71">
        <v>1948</v>
      </c>
      <c r="R9" s="71">
        <v>101</v>
      </c>
      <c r="S9" s="71">
        <v>113</v>
      </c>
      <c r="T9" s="71">
        <v>116</v>
      </c>
      <c r="U9" s="71">
        <v>24</v>
      </c>
      <c r="V9" s="72">
        <v>400</v>
      </c>
    </row>
    <row r="10" spans="1:22" s="66" customFormat="1" ht="12" customHeight="1">
      <c r="A10" s="70" t="s">
        <v>181</v>
      </c>
      <c r="B10" s="71">
        <v>7280</v>
      </c>
      <c r="C10" s="71">
        <v>4826</v>
      </c>
      <c r="D10" s="71">
        <v>348</v>
      </c>
      <c r="E10" s="71">
        <v>439</v>
      </c>
      <c r="F10" s="71">
        <v>509</v>
      </c>
      <c r="G10" s="71">
        <v>28</v>
      </c>
      <c r="H10" s="71">
        <v>1130</v>
      </c>
      <c r="I10" s="71">
        <v>4012</v>
      </c>
      <c r="J10" s="71">
        <v>2789</v>
      </c>
      <c r="K10" s="71">
        <v>176</v>
      </c>
      <c r="L10" s="71">
        <v>259</v>
      </c>
      <c r="M10" s="71">
        <v>216</v>
      </c>
      <c r="N10" s="71">
        <v>12</v>
      </c>
      <c r="O10" s="71">
        <v>560</v>
      </c>
      <c r="P10" s="71">
        <v>3268</v>
      </c>
      <c r="Q10" s="71">
        <v>2037</v>
      </c>
      <c r="R10" s="71">
        <v>172</v>
      </c>
      <c r="S10" s="71">
        <v>180</v>
      </c>
      <c r="T10" s="71">
        <v>293</v>
      </c>
      <c r="U10" s="71">
        <v>16</v>
      </c>
      <c r="V10" s="72">
        <v>570</v>
      </c>
    </row>
    <row r="11" spans="1:22" s="66" customFormat="1" ht="12" customHeight="1">
      <c r="A11" s="70" t="s">
        <v>107</v>
      </c>
      <c r="B11" s="71">
        <v>1775</v>
      </c>
      <c r="C11" s="71">
        <v>955</v>
      </c>
      <c r="D11" s="71">
        <v>176</v>
      </c>
      <c r="E11" s="71">
        <v>198</v>
      </c>
      <c r="F11" s="71">
        <v>146</v>
      </c>
      <c r="G11" s="71">
        <v>32</v>
      </c>
      <c r="H11" s="71">
        <v>268</v>
      </c>
      <c r="I11" s="71">
        <v>654</v>
      </c>
      <c r="J11" s="71">
        <v>361</v>
      </c>
      <c r="K11" s="71">
        <v>60</v>
      </c>
      <c r="L11" s="71">
        <v>86</v>
      </c>
      <c r="M11" s="71">
        <v>45</v>
      </c>
      <c r="N11" s="71">
        <v>7</v>
      </c>
      <c r="O11" s="71">
        <v>95</v>
      </c>
      <c r="P11" s="71">
        <v>1121</v>
      </c>
      <c r="Q11" s="71">
        <v>594</v>
      </c>
      <c r="R11" s="71">
        <v>116</v>
      </c>
      <c r="S11" s="71">
        <v>112</v>
      </c>
      <c r="T11" s="71">
        <v>101</v>
      </c>
      <c r="U11" s="71">
        <v>25</v>
      </c>
      <c r="V11" s="72">
        <v>173</v>
      </c>
    </row>
    <row r="12" spans="1:22" s="66" customFormat="1" ht="12" customHeight="1">
      <c r="A12" s="70" t="s">
        <v>108</v>
      </c>
      <c r="B12" s="71">
        <v>10725</v>
      </c>
      <c r="C12" s="71">
        <v>6273</v>
      </c>
      <c r="D12" s="71">
        <v>608</v>
      </c>
      <c r="E12" s="71">
        <v>523</v>
      </c>
      <c r="F12" s="71">
        <v>1441</v>
      </c>
      <c r="G12" s="71">
        <v>54</v>
      </c>
      <c r="H12" s="71">
        <v>1826</v>
      </c>
      <c r="I12" s="71">
        <v>4611</v>
      </c>
      <c r="J12" s="71">
        <v>2750</v>
      </c>
      <c r="K12" s="71">
        <v>193</v>
      </c>
      <c r="L12" s="71">
        <v>210</v>
      </c>
      <c r="M12" s="71">
        <v>656</v>
      </c>
      <c r="N12" s="71">
        <v>27</v>
      </c>
      <c r="O12" s="71">
        <v>775</v>
      </c>
      <c r="P12" s="71">
        <v>6114</v>
      </c>
      <c r="Q12" s="71">
        <v>3523</v>
      </c>
      <c r="R12" s="71">
        <v>415</v>
      </c>
      <c r="S12" s="71">
        <v>313</v>
      </c>
      <c r="T12" s="71">
        <v>785</v>
      </c>
      <c r="U12" s="71">
        <v>27</v>
      </c>
      <c r="V12" s="72">
        <v>1051</v>
      </c>
    </row>
    <row r="13" spans="1:22" s="66" customFormat="1" ht="12" customHeight="1">
      <c r="A13" s="70" t="s">
        <v>109</v>
      </c>
      <c r="B13" s="71">
        <v>177684</v>
      </c>
      <c r="C13" s="71">
        <v>101058</v>
      </c>
      <c r="D13" s="71">
        <v>25237</v>
      </c>
      <c r="E13" s="71">
        <v>10747</v>
      </c>
      <c r="F13" s="71">
        <v>15403</v>
      </c>
      <c r="G13" s="71">
        <v>955</v>
      </c>
      <c r="H13" s="71">
        <v>24284</v>
      </c>
      <c r="I13" s="71">
        <v>96709</v>
      </c>
      <c r="J13" s="71">
        <v>58801</v>
      </c>
      <c r="K13" s="71">
        <v>8964</v>
      </c>
      <c r="L13" s="71">
        <v>5495</v>
      </c>
      <c r="M13" s="71">
        <v>8682</v>
      </c>
      <c r="N13" s="71">
        <v>474</v>
      </c>
      <c r="O13" s="71">
        <v>14293</v>
      </c>
      <c r="P13" s="71">
        <v>80975</v>
      </c>
      <c r="Q13" s="71">
        <v>42257</v>
      </c>
      <c r="R13" s="71">
        <v>16273</v>
      </c>
      <c r="S13" s="71">
        <v>5252</v>
      </c>
      <c r="T13" s="71">
        <v>6721</v>
      </c>
      <c r="U13" s="71">
        <v>481</v>
      </c>
      <c r="V13" s="72">
        <v>9991</v>
      </c>
    </row>
    <row r="14" spans="1:22" s="66" customFormat="1" ht="12" customHeight="1">
      <c r="A14" s="73"/>
      <c r="B14" s="71"/>
      <c r="C14" s="71" t="s">
        <v>58</v>
      </c>
      <c r="D14" s="71" t="s">
        <v>58</v>
      </c>
      <c r="E14" s="71" t="s">
        <v>58</v>
      </c>
      <c r="F14" s="71" t="s">
        <v>58</v>
      </c>
      <c r="G14" s="71" t="s">
        <v>58</v>
      </c>
      <c r="H14" s="71" t="s">
        <v>58</v>
      </c>
      <c r="I14" s="71"/>
      <c r="J14" s="71"/>
      <c r="K14" s="71"/>
      <c r="L14" s="71"/>
      <c r="M14" s="71"/>
      <c r="N14" s="71"/>
      <c r="O14" s="71"/>
      <c r="P14" s="71"/>
      <c r="Q14" s="71"/>
      <c r="R14" s="71"/>
      <c r="S14" s="71"/>
      <c r="T14" s="71"/>
      <c r="U14" s="71"/>
      <c r="V14" s="72"/>
    </row>
    <row r="15" spans="1:22" s="66" customFormat="1" ht="12" customHeight="1">
      <c r="A15" s="70" t="s">
        <v>182</v>
      </c>
      <c r="B15" s="71">
        <v>7636</v>
      </c>
      <c r="C15" s="71">
        <v>4779</v>
      </c>
      <c r="D15" s="71">
        <v>821</v>
      </c>
      <c r="E15" s="71">
        <v>491</v>
      </c>
      <c r="F15" s="71">
        <v>375</v>
      </c>
      <c r="G15" s="71">
        <v>41</v>
      </c>
      <c r="H15" s="71">
        <v>1129</v>
      </c>
      <c r="I15" s="71">
        <v>2410</v>
      </c>
      <c r="J15" s="71">
        <v>1641</v>
      </c>
      <c r="K15" s="71">
        <v>189</v>
      </c>
      <c r="L15" s="71">
        <v>145</v>
      </c>
      <c r="M15" s="71">
        <v>98</v>
      </c>
      <c r="N15" s="71">
        <v>14</v>
      </c>
      <c r="O15" s="71">
        <v>323</v>
      </c>
      <c r="P15" s="71">
        <v>5226</v>
      </c>
      <c r="Q15" s="71">
        <v>3138</v>
      </c>
      <c r="R15" s="71">
        <v>632</v>
      </c>
      <c r="S15" s="71">
        <v>346</v>
      </c>
      <c r="T15" s="71">
        <v>277</v>
      </c>
      <c r="U15" s="71">
        <v>27</v>
      </c>
      <c r="V15" s="72">
        <v>806</v>
      </c>
    </row>
    <row r="16" spans="1:22" s="66" customFormat="1" ht="12" customHeight="1">
      <c r="A16" s="70" t="s">
        <v>110</v>
      </c>
      <c r="B16" s="71">
        <v>463</v>
      </c>
      <c r="C16" s="71">
        <v>211</v>
      </c>
      <c r="D16" s="71">
        <v>37</v>
      </c>
      <c r="E16" s="71">
        <v>31</v>
      </c>
      <c r="F16" s="71">
        <v>22</v>
      </c>
      <c r="G16" s="71">
        <v>2</v>
      </c>
      <c r="H16" s="71">
        <v>160</v>
      </c>
      <c r="I16" s="71">
        <v>249</v>
      </c>
      <c r="J16" s="71">
        <v>134</v>
      </c>
      <c r="K16" s="71">
        <v>10</v>
      </c>
      <c r="L16" s="71">
        <v>13</v>
      </c>
      <c r="M16" s="71">
        <v>8</v>
      </c>
      <c r="N16" s="71">
        <v>1</v>
      </c>
      <c r="O16" s="71">
        <v>83</v>
      </c>
      <c r="P16" s="71">
        <v>214</v>
      </c>
      <c r="Q16" s="71">
        <v>77</v>
      </c>
      <c r="R16" s="71">
        <v>27</v>
      </c>
      <c r="S16" s="71">
        <v>18</v>
      </c>
      <c r="T16" s="71">
        <v>14</v>
      </c>
      <c r="U16" s="71">
        <v>1</v>
      </c>
      <c r="V16" s="72">
        <v>77</v>
      </c>
    </row>
    <row r="17" spans="1:22" s="66" customFormat="1" ht="12" customHeight="1">
      <c r="A17" s="70" t="s">
        <v>183</v>
      </c>
      <c r="B17" s="71">
        <v>17953</v>
      </c>
      <c r="C17" s="71">
        <v>6174</v>
      </c>
      <c r="D17" s="71">
        <v>1324</v>
      </c>
      <c r="E17" s="71">
        <v>694</v>
      </c>
      <c r="F17" s="71">
        <v>1752</v>
      </c>
      <c r="G17" s="71">
        <v>54</v>
      </c>
      <c r="H17" s="71">
        <v>7955</v>
      </c>
      <c r="I17" s="71">
        <v>13017</v>
      </c>
      <c r="J17" s="71">
        <v>4828</v>
      </c>
      <c r="K17" s="71">
        <v>772</v>
      </c>
      <c r="L17" s="71">
        <v>537</v>
      </c>
      <c r="M17" s="71">
        <v>1193</v>
      </c>
      <c r="N17" s="71">
        <v>42</v>
      </c>
      <c r="O17" s="71">
        <v>5645</v>
      </c>
      <c r="P17" s="71">
        <v>4936</v>
      </c>
      <c r="Q17" s="71">
        <v>1346</v>
      </c>
      <c r="R17" s="71">
        <v>552</v>
      </c>
      <c r="S17" s="71">
        <v>157</v>
      </c>
      <c r="T17" s="71">
        <v>559</v>
      </c>
      <c r="U17" s="71">
        <v>12</v>
      </c>
      <c r="V17" s="72">
        <v>2310</v>
      </c>
    </row>
    <row r="18" spans="1:22" s="66" customFormat="1" ht="12" customHeight="1">
      <c r="A18" s="70" t="s">
        <v>112</v>
      </c>
      <c r="B18" s="71">
        <v>0</v>
      </c>
      <c r="C18" s="71">
        <v>0</v>
      </c>
      <c r="D18" s="71">
        <v>0</v>
      </c>
      <c r="E18" s="71">
        <v>0</v>
      </c>
      <c r="F18" s="71">
        <v>0</v>
      </c>
      <c r="G18" s="71">
        <v>0</v>
      </c>
      <c r="H18" s="71">
        <v>0</v>
      </c>
      <c r="I18" s="71">
        <v>0</v>
      </c>
      <c r="J18" s="71">
        <v>0</v>
      </c>
      <c r="K18" s="71">
        <v>0</v>
      </c>
      <c r="L18" s="71">
        <v>0</v>
      </c>
      <c r="M18" s="71">
        <v>0</v>
      </c>
      <c r="N18" s="71">
        <v>0</v>
      </c>
      <c r="O18" s="71">
        <v>0</v>
      </c>
      <c r="P18" s="71">
        <v>0</v>
      </c>
      <c r="Q18" s="71">
        <v>0</v>
      </c>
      <c r="R18" s="71">
        <v>0</v>
      </c>
      <c r="S18" s="71">
        <v>0</v>
      </c>
      <c r="T18" s="71">
        <v>0</v>
      </c>
      <c r="U18" s="71">
        <v>0</v>
      </c>
      <c r="V18" s="72">
        <v>0</v>
      </c>
    </row>
    <row r="19" spans="1:22" s="66" customFormat="1" ht="12" customHeight="1">
      <c r="A19" s="70" t="s">
        <v>184</v>
      </c>
      <c r="B19" s="71">
        <v>182139</v>
      </c>
      <c r="C19" s="71">
        <v>138974</v>
      </c>
      <c r="D19" s="71">
        <v>19258</v>
      </c>
      <c r="E19" s="71">
        <v>12985</v>
      </c>
      <c r="F19" s="71">
        <v>5054</v>
      </c>
      <c r="G19" s="71">
        <v>1060</v>
      </c>
      <c r="H19" s="71">
        <v>4808</v>
      </c>
      <c r="I19" s="71">
        <v>41296</v>
      </c>
      <c r="J19" s="71">
        <v>31858</v>
      </c>
      <c r="K19" s="71">
        <v>4069</v>
      </c>
      <c r="L19" s="71">
        <v>2833</v>
      </c>
      <c r="M19" s="71">
        <v>1050</v>
      </c>
      <c r="N19" s="71">
        <v>275</v>
      </c>
      <c r="O19" s="71">
        <v>1211</v>
      </c>
      <c r="P19" s="71">
        <v>140843</v>
      </c>
      <c r="Q19" s="71">
        <v>107116</v>
      </c>
      <c r="R19" s="71">
        <v>15189</v>
      </c>
      <c r="S19" s="71">
        <v>10152</v>
      </c>
      <c r="T19" s="71">
        <v>4004</v>
      </c>
      <c r="U19" s="71">
        <v>785</v>
      </c>
      <c r="V19" s="72">
        <v>3597</v>
      </c>
    </row>
    <row r="20" spans="1:22" s="66" customFormat="1" ht="12" customHeight="1">
      <c r="A20" s="73"/>
      <c r="B20" s="71"/>
      <c r="C20" s="71" t="s">
        <v>58</v>
      </c>
      <c r="D20" s="71" t="s">
        <v>58</v>
      </c>
      <c r="E20" s="71" t="s">
        <v>58</v>
      </c>
      <c r="F20" s="71" t="s">
        <v>58</v>
      </c>
      <c r="G20" s="71" t="s">
        <v>58</v>
      </c>
      <c r="H20" s="71" t="s">
        <v>58</v>
      </c>
      <c r="I20" s="71"/>
      <c r="J20" s="71"/>
      <c r="K20" s="71"/>
      <c r="L20" s="71"/>
      <c r="M20" s="71"/>
      <c r="N20" s="71"/>
      <c r="O20" s="71"/>
      <c r="P20" s="71"/>
      <c r="Q20" s="71"/>
      <c r="R20" s="71"/>
      <c r="S20" s="71"/>
      <c r="T20" s="71"/>
      <c r="U20" s="71"/>
      <c r="V20" s="72"/>
    </row>
    <row r="21" spans="1:22" s="66" customFormat="1" ht="12" customHeight="1">
      <c r="A21" s="70" t="s">
        <v>185</v>
      </c>
      <c r="B21" s="71">
        <v>35088</v>
      </c>
      <c r="C21" s="71">
        <v>13427</v>
      </c>
      <c r="D21" s="71">
        <v>1063</v>
      </c>
      <c r="E21" s="71">
        <v>1298</v>
      </c>
      <c r="F21" s="71">
        <v>4006</v>
      </c>
      <c r="G21" s="71">
        <v>87</v>
      </c>
      <c r="H21" s="71">
        <v>15207</v>
      </c>
      <c r="I21" s="71">
        <v>27281</v>
      </c>
      <c r="J21" s="71">
        <v>10952</v>
      </c>
      <c r="K21" s="71">
        <v>743</v>
      </c>
      <c r="L21" s="71">
        <v>982</v>
      </c>
      <c r="M21" s="71">
        <v>2934</v>
      </c>
      <c r="N21" s="71">
        <v>61</v>
      </c>
      <c r="O21" s="71">
        <v>11609</v>
      </c>
      <c r="P21" s="71">
        <v>7807</v>
      </c>
      <c r="Q21" s="71">
        <v>2475</v>
      </c>
      <c r="R21" s="71">
        <v>320</v>
      </c>
      <c r="S21" s="71">
        <v>316</v>
      </c>
      <c r="T21" s="71">
        <v>1072</v>
      </c>
      <c r="U21" s="71">
        <v>26</v>
      </c>
      <c r="V21" s="72">
        <v>3598</v>
      </c>
    </row>
    <row r="22" spans="1:22" s="66" customFormat="1" ht="12" customHeight="1">
      <c r="A22" s="70" t="s">
        <v>115</v>
      </c>
      <c r="B22" s="71">
        <v>4258</v>
      </c>
      <c r="C22" s="71">
        <v>1997</v>
      </c>
      <c r="D22" s="71">
        <v>322</v>
      </c>
      <c r="E22" s="71">
        <v>275</v>
      </c>
      <c r="F22" s="71">
        <v>295</v>
      </c>
      <c r="G22" s="71">
        <v>27</v>
      </c>
      <c r="H22" s="71">
        <v>1342</v>
      </c>
      <c r="I22" s="71">
        <v>3240</v>
      </c>
      <c r="J22" s="71">
        <v>1587</v>
      </c>
      <c r="K22" s="71">
        <v>215</v>
      </c>
      <c r="L22" s="71">
        <v>211</v>
      </c>
      <c r="M22" s="71">
        <v>212</v>
      </c>
      <c r="N22" s="71">
        <v>24</v>
      </c>
      <c r="O22" s="71">
        <v>991</v>
      </c>
      <c r="P22" s="71">
        <v>1018</v>
      </c>
      <c r="Q22" s="71">
        <v>410</v>
      </c>
      <c r="R22" s="71">
        <v>107</v>
      </c>
      <c r="S22" s="71">
        <v>64</v>
      </c>
      <c r="T22" s="71">
        <v>83</v>
      </c>
      <c r="U22" s="71">
        <v>3</v>
      </c>
      <c r="V22" s="72">
        <v>351</v>
      </c>
    </row>
    <row r="23" spans="1:22" s="66" customFormat="1" ht="12" customHeight="1">
      <c r="A23" s="70" t="s">
        <v>116</v>
      </c>
      <c r="B23" s="71">
        <v>9201</v>
      </c>
      <c r="C23" s="71">
        <v>7474</v>
      </c>
      <c r="D23" s="71">
        <v>478</v>
      </c>
      <c r="E23" s="71">
        <v>504</v>
      </c>
      <c r="F23" s="71">
        <v>312</v>
      </c>
      <c r="G23" s="71">
        <v>63</v>
      </c>
      <c r="H23" s="71">
        <v>370</v>
      </c>
      <c r="I23" s="71">
        <v>3006</v>
      </c>
      <c r="J23" s="71">
        <v>2486</v>
      </c>
      <c r="K23" s="71">
        <v>112</v>
      </c>
      <c r="L23" s="71">
        <v>188</v>
      </c>
      <c r="M23" s="71">
        <v>85</v>
      </c>
      <c r="N23" s="71">
        <v>25</v>
      </c>
      <c r="O23" s="71">
        <v>110</v>
      </c>
      <c r="P23" s="71">
        <v>6195</v>
      </c>
      <c r="Q23" s="71">
        <v>4988</v>
      </c>
      <c r="R23" s="71">
        <v>366</v>
      </c>
      <c r="S23" s="71">
        <v>316</v>
      </c>
      <c r="T23" s="71">
        <v>227</v>
      </c>
      <c r="U23" s="71">
        <v>38</v>
      </c>
      <c r="V23" s="72">
        <v>260</v>
      </c>
    </row>
    <row r="24" spans="1:22" s="66" customFormat="1" ht="12" customHeight="1">
      <c r="A24" s="70" t="s">
        <v>50</v>
      </c>
      <c r="B24" s="71">
        <v>2580</v>
      </c>
      <c r="C24" s="71">
        <v>1808</v>
      </c>
      <c r="D24" s="71">
        <v>333</v>
      </c>
      <c r="E24" s="71">
        <v>135</v>
      </c>
      <c r="F24" s="71">
        <v>98</v>
      </c>
      <c r="G24" s="71">
        <v>21</v>
      </c>
      <c r="H24" s="71">
        <v>185</v>
      </c>
      <c r="I24" s="71">
        <v>362</v>
      </c>
      <c r="J24" s="71">
        <v>256</v>
      </c>
      <c r="K24" s="71">
        <v>44</v>
      </c>
      <c r="L24" s="71">
        <v>15</v>
      </c>
      <c r="M24" s="71">
        <v>10</v>
      </c>
      <c r="N24" s="71">
        <v>1</v>
      </c>
      <c r="O24" s="71">
        <v>36</v>
      </c>
      <c r="P24" s="71">
        <v>2218</v>
      </c>
      <c r="Q24" s="71">
        <v>1552</v>
      </c>
      <c r="R24" s="71">
        <v>289</v>
      </c>
      <c r="S24" s="71">
        <v>120</v>
      </c>
      <c r="T24" s="71">
        <v>88</v>
      </c>
      <c r="U24" s="71">
        <v>20</v>
      </c>
      <c r="V24" s="72">
        <v>149</v>
      </c>
    </row>
    <row r="25" spans="1:22" s="66" customFormat="1" ht="12" customHeight="1">
      <c r="A25" s="70" t="s">
        <v>51</v>
      </c>
      <c r="B25" s="71">
        <v>3755</v>
      </c>
      <c r="C25" s="71">
        <v>2099</v>
      </c>
      <c r="D25" s="71">
        <v>84</v>
      </c>
      <c r="E25" s="71">
        <v>567</v>
      </c>
      <c r="F25" s="71">
        <v>213</v>
      </c>
      <c r="G25" s="71">
        <v>36</v>
      </c>
      <c r="H25" s="71">
        <v>756</v>
      </c>
      <c r="I25" s="71">
        <v>1254</v>
      </c>
      <c r="J25" s="71">
        <v>754</v>
      </c>
      <c r="K25" s="71">
        <v>27</v>
      </c>
      <c r="L25" s="71">
        <v>183</v>
      </c>
      <c r="M25" s="71">
        <v>59</v>
      </c>
      <c r="N25" s="71">
        <v>10</v>
      </c>
      <c r="O25" s="71">
        <v>221</v>
      </c>
      <c r="P25" s="71">
        <v>2501</v>
      </c>
      <c r="Q25" s="71">
        <v>1345</v>
      </c>
      <c r="R25" s="71">
        <v>57</v>
      </c>
      <c r="S25" s="71">
        <v>384</v>
      </c>
      <c r="T25" s="71">
        <v>154</v>
      </c>
      <c r="U25" s="71">
        <v>26</v>
      </c>
      <c r="V25" s="72">
        <v>535</v>
      </c>
    </row>
    <row r="26" spans="1:22" s="66" customFormat="1" ht="12" customHeight="1">
      <c r="A26" s="73"/>
      <c r="B26" s="71"/>
      <c r="C26" s="71" t="s">
        <v>58</v>
      </c>
      <c r="D26" s="71" t="s">
        <v>58</v>
      </c>
      <c r="E26" s="71" t="s">
        <v>58</v>
      </c>
      <c r="F26" s="71" t="s">
        <v>58</v>
      </c>
      <c r="G26" s="71" t="s">
        <v>58</v>
      </c>
      <c r="H26" s="71" t="s">
        <v>58</v>
      </c>
      <c r="I26" s="71"/>
      <c r="J26" s="71"/>
      <c r="K26" s="71"/>
      <c r="L26" s="71"/>
      <c r="M26" s="71"/>
      <c r="N26" s="71"/>
      <c r="O26" s="71"/>
      <c r="P26" s="71"/>
      <c r="Q26" s="71"/>
      <c r="R26" s="71"/>
      <c r="S26" s="71"/>
      <c r="T26" s="71"/>
      <c r="U26" s="71"/>
      <c r="V26" s="72"/>
    </row>
    <row r="27" spans="1:22" s="66" customFormat="1" ht="12" customHeight="1">
      <c r="A27" s="70" t="s">
        <v>186</v>
      </c>
      <c r="B27" s="71">
        <v>69084</v>
      </c>
      <c r="C27" s="71">
        <v>48256</v>
      </c>
      <c r="D27" s="71">
        <v>7872</v>
      </c>
      <c r="E27" s="71">
        <v>3935</v>
      </c>
      <c r="F27" s="71">
        <v>5324</v>
      </c>
      <c r="G27" s="71">
        <v>454</v>
      </c>
      <c r="H27" s="71">
        <v>3243</v>
      </c>
      <c r="I27" s="71">
        <v>12871</v>
      </c>
      <c r="J27" s="71">
        <v>8217</v>
      </c>
      <c r="K27" s="71">
        <v>1249</v>
      </c>
      <c r="L27" s="71">
        <v>800</v>
      </c>
      <c r="M27" s="71">
        <v>1348</v>
      </c>
      <c r="N27" s="71">
        <v>77</v>
      </c>
      <c r="O27" s="71">
        <v>1180</v>
      </c>
      <c r="P27" s="71">
        <v>56213</v>
      </c>
      <c r="Q27" s="71">
        <v>40039</v>
      </c>
      <c r="R27" s="71">
        <v>6623</v>
      </c>
      <c r="S27" s="71">
        <v>3135</v>
      </c>
      <c r="T27" s="71">
        <v>3976</v>
      </c>
      <c r="U27" s="71">
        <v>377</v>
      </c>
      <c r="V27" s="72">
        <v>2063</v>
      </c>
    </row>
    <row r="28" spans="1:22" s="66" customFormat="1" ht="12" customHeight="1">
      <c r="A28" s="70" t="s">
        <v>53</v>
      </c>
      <c r="B28" s="71">
        <v>6714</v>
      </c>
      <c r="C28" s="71">
        <v>4215</v>
      </c>
      <c r="D28" s="71">
        <v>1497</v>
      </c>
      <c r="E28" s="71">
        <v>612</v>
      </c>
      <c r="F28" s="71">
        <v>199</v>
      </c>
      <c r="G28" s="71">
        <v>63</v>
      </c>
      <c r="H28" s="71">
        <v>128</v>
      </c>
      <c r="I28" s="71">
        <v>3140</v>
      </c>
      <c r="J28" s="71">
        <v>2205</v>
      </c>
      <c r="K28" s="71">
        <v>489</v>
      </c>
      <c r="L28" s="71">
        <v>255</v>
      </c>
      <c r="M28" s="71">
        <v>89</v>
      </c>
      <c r="N28" s="71">
        <v>27</v>
      </c>
      <c r="O28" s="71">
        <v>75</v>
      </c>
      <c r="P28" s="71">
        <v>3574</v>
      </c>
      <c r="Q28" s="71">
        <v>2010</v>
      </c>
      <c r="R28" s="71">
        <v>1008</v>
      </c>
      <c r="S28" s="71">
        <v>357</v>
      </c>
      <c r="T28" s="71">
        <v>110</v>
      </c>
      <c r="U28" s="71">
        <v>36</v>
      </c>
      <c r="V28" s="72">
        <v>53</v>
      </c>
    </row>
    <row r="29" spans="1:22" s="66" customFormat="1" ht="12" customHeight="1">
      <c r="A29" s="70" t="s">
        <v>54</v>
      </c>
      <c r="B29" s="71">
        <v>5734</v>
      </c>
      <c r="C29" s="71">
        <v>1861</v>
      </c>
      <c r="D29" s="71">
        <v>320</v>
      </c>
      <c r="E29" s="71">
        <v>222</v>
      </c>
      <c r="F29" s="71">
        <v>289</v>
      </c>
      <c r="G29" s="71">
        <v>28</v>
      </c>
      <c r="H29" s="71">
        <v>3014</v>
      </c>
      <c r="I29" s="71">
        <v>2803</v>
      </c>
      <c r="J29" s="71">
        <v>978</v>
      </c>
      <c r="K29" s="71">
        <v>101</v>
      </c>
      <c r="L29" s="71">
        <v>98</v>
      </c>
      <c r="M29" s="71">
        <v>125</v>
      </c>
      <c r="N29" s="71">
        <v>14</v>
      </c>
      <c r="O29" s="71">
        <v>1487</v>
      </c>
      <c r="P29" s="71">
        <v>2931</v>
      </c>
      <c r="Q29" s="71">
        <v>883</v>
      </c>
      <c r="R29" s="71">
        <v>219</v>
      </c>
      <c r="S29" s="71">
        <v>124</v>
      </c>
      <c r="T29" s="71">
        <v>164</v>
      </c>
      <c r="U29" s="71">
        <v>14</v>
      </c>
      <c r="V29" s="72">
        <v>1527</v>
      </c>
    </row>
    <row r="30" spans="1:22" s="66" customFormat="1" ht="12" customHeight="1">
      <c r="A30" s="70" t="s">
        <v>187</v>
      </c>
      <c r="B30" s="71">
        <v>3804</v>
      </c>
      <c r="C30" s="71">
        <v>2797</v>
      </c>
      <c r="D30" s="71">
        <v>366</v>
      </c>
      <c r="E30" s="71">
        <v>232</v>
      </c>
      <c r="F30" s="71">
        <v>143</v>
      </c>
      <c r="G30" s="71">
        <v>27</v>
      </c>
      <c r="H30" s="71">
        <v>239</v>
      </c>
      <c r="I30" s="71">
        <v>1522</v>
      </c>
      <c r="J30" s="71">
        <v>1129</v>
      </c>
      <c r="K30" s="71">
        <v>112</v>
      </c>
      <c r="L30" s="71">
        <v>84</v>
      </c>
      <c r="M30" s="71">
        <v>66</v>
      </c>
      <c r="N30" s="71">
        <v>7</v>
      </c>
      <c r="O30" s="71">
        <v>124</v>
      </c>
      <c r="P30" s="71">
        <v>2282</v>
      </c>
      <c r="Q30" s="71">
        <v>1668</v>
      </c>
      <c r="R30" s="71">
        <v>254</v>
      </c>
      <c r="S30" s="71">
        <v>148</v>
      </c>
      <c r="T30" s="71">
        <v>77</v>
      </c>
      <c r="U30" s="71">
        <v>20</v>
      </c>
      <c r="V30" s="72">
        <v>115</v>
      </c>
    </row>
    <row r="31" spans="1:22" s="66" customFormat="1" ht="12" customHeight="1">
      <c r="A31" s="70" t="s">
        <v>188</v>
      </c>
      <c r="B31" s="71">
        <v>7448</v>
      </c>
      <c r="C31" s="71">
        <v>6217</v>
      </c>
      <c r="D31" s="71">
        <v>369</v>
      </c>
      <c r="E31" s="71">
        <v>449</v>
      </c>
      <c r="F31" s="71">
        <v>279</v>
      </c>
      <c r="G31" s="71">
        <v>42</v>
      </c>
      <c r="H31" s="71">
        <v>92</v>
      </c>
      <c r="I31" s="71">
        <v>1394</v>
      </c>
      <c r="J31" s="71">
        <v>1156</v>
      </c>
      <c r="K31" s="71">
        <v>61</v>
      </c>
      <c r="L31" s="71">
        <v>87</v>
      </c>
      <c r="M31" s="71">
        <v>61</v>
      </c>
      <c r="N31" s="71">
        <v>6</v>
      </c>
      <c r="O31" s="71">
        <v>23</v>
      </c>
      <c r="P31" s="71">
        <v>6054</v>
      </c>
      <c r="Q31" s="71">
        <v>5061</v>
      </c>
      <c r="R31" s="71">
        <v>308</v>
      </c>
      <c r="S31" s="71">
        <v>362</v>
      </c>
      <c r="T31" s="71">
        <v>218</v>
      </c>
      <c r="U31" s="71">
        <v>36</v>
      </c>
      <c r="V31" s="72">
        <v>69</v>
      </c>
    </row>
    <row r="32" spans="1:22" s="66" customFormat="1" ht="12" customHeight="1">
      <c r="A32" s="70"/>
      <c r="B32" s="71"/>
      <c r="C32" s="71"/>
      <c r="D32" s="71"/>
      <c r="E32" s="71"/>
      <c r="F32" s="71"/>
      <c r="G32" s="71"/>
      <c r="H32" s="71"/>
      <c r="I32" s="71"/>
      <c r="J32" s="71"/>
      <c r="K32" s="71"/>
      <c r="L32" s="71"/>
      <c r="M32" s="71"/>
      <c r="N32" s="71"/>
      <c r="O32" s="71"/>
      <c r="P32" s="71"/>
      <c r="Q32" s="71"/>
      <c r="R32" s="71"/>
      <c r="S32" s="71"/>
      <c r="T32" s="71"/>
      <c r="U32" s="71"/>
      <c r="V32" s="72"/>
    </row>
    <row r="33" spans="1:22" s="66" customFormat="1" ht="12" customHeight="1">
      <c r="A33" s="70" t="s">
        <v>56</v>
      </c>
      <c r="B33" s="71">
        <v>5634</v>
      </c>
      <c r="C33" s="71">
        <v>2532</v>
      </c>
      <c r="D33" s="71">
        <v>166</v>
      </c>
      <c r="E33" s="71">
        <v>167</v>
      </c>
      <c r="F33" s="71">
        <v>472</v>
      </c>
      <c r="G33" s="71">
        <v>12</v>
      </c>
      <c r="H33" s="71">
        <v>2285</v>
      </c>
      <c r="I33" s="71">
        <v>3376</v>
      </c>
      <c r="J33" s="71">
        <v>1564</v>
      </c>
      <c r="K33" s="71">
        <v>113</v>
      </c>
      <c r="L33" s="71">
        <v>113</v>
      </c>
      <c r="M33" s="71">
        <v>253</v>
      </c>
      <c r="N33" s="71">
        <v>4</v>
      </c>
      <c r="O33" s="71">
        <v>1329</v>
      </c>
      <c r="P33" s="71">
        <v>2258</v>
      </c>
      <c r="Q33" s="71">
        <v>968</v>
      </c>
      <c r="R33" s="71">
        <v>53</v>
      </c>
      <c r="S33" s="71">
        <v>54</v>
      </c>
      <c r="T33" s="71">
        <v>219</v>
      </c>
      <c r="U33" s="71">
        <v>8</v>
      </c>
      <c r="V33" s="72">
        <v>956</v>
      </c>
    </row>
    <row r="34" spans="1:22" s="66" customFormat="1" ht="12" customHeight="1">
      <c r="A34" s="70" t="s">
        <v>9</v>
      </c>
      <c r="B34" s="71">
        <v>0</v>
      </c>
      <c r="C34" s="71">
        <v>0</v>
      </c>
      <c r="D34" s="71">
        <v>0</v>
      </c>
      <c r="E34" s="71">
        <v>0</v>
      </c>
      <c r="F34" s="71">
        <v>0</v>
      </c>
      <c r="G34" s="71">
        <v>0</v>
      </c>
      <c r="H34" s="71">
        <v>0</v>
      </c>
      <c r="I34" s="71">
        <v>0</v>
      </c>
      <c r="J34" s="71">
        <v>0</v>
      </c>
      <c r="K34" s="71">
        <v>0</v>
      </c>
      <c r="L34" s="71">
        <v>0</v>
      </c>
      <c r="M34" s="71">
        <v>0</v>
      </c>
      <c r="N34" s="71">
        <v>0</v>
      </c>
      <c r="O34" s="71">
        <v>0</v>
      </c>
      <c r="P34" s="71">
        <v>0</v>
      </c>
      <c r="Q34" s="71">
        <v>0</v>
      </c>
      <c r="R34" s="71">
        <v>0</v>
      </c>
      <c r="S34" s="71">
        <v>0</v>
      </c>
      <c r="T34" s="71">
        <v>0</v>
      </c>
      <c r="U34" s="71">
        <v>0</v>
      </c>
      <c r="V34" s="72">
        <v>0</v>
      </c>
    </row>
    <row r="35" spans="1:22" s="66" customFormat="1" ht="12" customHeight="1">
      <c r="A35" s="70" t="s">
        <v>10</v>
      </c>
      <c r="B35" s="71">
        <v>0</v>
      </c>
      <c r="C35" s="71">
        <v>0</v>
      </c>
      <c r="D35" s="71">
        <v>0</v>
      </c>
      <c r="E35" s="71">
        <v>0</v>
      </c>
      <c r="F35" s="71">
        <v>0</v>
      </c>
      <c r="G35" s="71">
        <v>0</v>
      </c>
      <c r="H35" s="71">
        <v>0</v>
      </c>
      <c r="I35" s="71">
        <v>0</v>
      </c>
      <c r="J35" s="71">
        <v>0</v>
      </c>
      <c r="K35" s="71">
        <v>0</v>
      </c>
      <c r="L35" s="71">
        <v>0</v>
      </c>
      <c r="M35" s="71">
        <v>0</v>
      </c>
      <c r="N35" s="71">
        <v>0</v>
      </c>
      <c r="O35" s="71">
        <v>0</v>
      </c>
      <c r="P35" s="71">
        <v>0</v>
      </c>
      <c r="Q35" s="71">
        <v>0</v>
      </c>
      <c r="R35" s="71">
        <v>0</v>
      </c>
      <c r="S35" s="71">
        <v>0</v>
      </c>
      <c r="T35" s="71">
        <v>0</v>
      </c>
      <c r="U35" s="71">
        <v>0</v>
      </c>
      <c r="V35" s="72">
        <v>0</v>
      </c>
    </row>
    <row r="36" spans="1:22" s="66" customFormat="1" ht="12" customHeight="1">
      <c r="A36" s="70" t="s">
        <v>189</v>
      </c>
      <c r="B36" s="71">
        <v>5973</v>
      </c>
      <c r="C36" s="71">
        <v>4039</v>
      </c>
      <c r="D36" s="71">
        <v>462</v>
      </c>
      <c r="E36" s="71">
        <v>426</v>
      </c>
      <c r="F36" s="71">
        <v>368</v>
      </c>
      <c r="G36" s="71">
        <v>51</v>
      </c>
      <c r="H36" s="71">
        <v>627</v>
      </c>
      <c r="I36" s="71">
        <v>2118</v>
      </c>
      <c r="J36" s="71">
        <v>1479</v>
      </c>
      <c r="K36" s="71">
        <v>131</v>
      </c>
      <c r="L36" s="71">
        <v>127</v>
      </c>
      <c r="M36" s="71">
        <v>115</v>
      </c>
      <c r="N36" s="71">
        <v>10</v>
      </c>
      <c r="O36" s="71">
        <v>256</v>
      </c>
      <c r="P36" s="71">
        <v>3855</v>
      </c>
      <c r="Q36" s="71">
        <v>2560</v>
      </c>
      <c r="R36" s="71">
        <v>331</v>
      </c>
      <c r="S36" s="71">
        <v>299</v>
      </c>
      <c r="T36" s="71">
        <v>253</v>
      </c>
      <c r="U36" s="71">
        <v>41</v>
      </c>
      <c r="V36" s="72">
        <v>371</v>
      </c>
    </row>
    <row r="37" spans="1:22" s="66" customFormat="1" ht="12" customHeight="1">
      <c r="A37" s="70" t="s">
        <v>12</v>
      </c>
      <c r="B37" s="71">
        <v>5617</v>
      </c>
      <c r="C37" s="71">
        <v>4296</v>
      </c>
      <c r="D37" s="71">
        <v>546</v>
      </c>
      <c r="E37" s="71">
        <v>232</v>
      </c>
      <c r="F37" s="71">
        <v>146</v>
      </c>
      <c r="G37" s="71">
        <v>27</v>
      </c>
      <c r="H37" s="71">
        <v>370</v>
      </c>
      <c r="I37" s="71">
        <v>3032</v>
      </c>
      <c r="J37" s="71">
        <v>2307</v>
      </c>
      <c r="K37" s="71">
        <v>301</v>
      </c>
      <c r="L37" s="71">
        <v>121</v>
      </c>
      <c r="M37" s="71">
        <v>86</v>
      </c>
      <c r="N37" s="71">
        <v>12</v>
      </c>
      <c r="O37" s="71">
        <v>205</v>
      </c>
      <c r="P37" s="71">
        <v>2585</v>
      </c>
      <c r="Q37" s="71">
        <v>1989</v>
      </c>
      <c r="R37" s="71">
        <v>245</v>
      </c>
      <c r="S37" s="71">
        <v>111</v>
      </c>
      <c r="T37" s="71">
        <v>60</v>
      </c>
      <c r="U37" s="71">
        <v>15</v>
      </c>
      <c r="V37" s="72">
        <v>165</v>
      </c>
    </row>
    <row r="38" spans="1:22" s="66" customFormat="1" ht="12" customHeight="1">
      <c r="A38" s="70"/>
      <c r="B38" s="71"/>
      <c r="C38" s="71"/>
      <c r="D38" s="71"/>
      <c r="E38" s="71"/>
      <c r="F38" s="71"/>
      <c r="G38" s="71"/>
      <c r="H38" s="71"/>
      <c r="I38" s="71"/>
      <c r="J38" s="71"/>
      <c r="K38" s="71"/>
      <c r="L38" s="71"/>
      <c r="M38" s="71"/>
      <c r="N38" s="71"/>
      <c r="O38" s="71"/>
      <c r="P38" s="71"/>
      <c r="Q38" s="71"/>
      <c r="R38" s="71"/>
      <c r="S38" s="71"/>
      <c r="T38" s="71"/>
      <c r="U38" s="71"/>
      <c r="V38" s="72"/>
    </row>
    <row r="39" spans="1:22" s="66" customFormat="1" ht="12" customHeight="1">
      <c r="A39" s="70" t="s">
        <v>13</v>
      </c>
      <c r="B39" s="71">
        <v>2043</v>
      </c>
      <c r="C39" s="71">
        <v>1512</v>
      </c>
      <c r="D39" s="71">
        <v>157</v>
      </c>
      <c r="E39" s="71">
        <v>84</v>
      </c>
      <c r="F39" s="71">
        <v>113</v>
      </c>
      <c r="G39" s="71">
        <v>18</v>
      </c>
      <c r="H39" s="71">
        <v>159</v>
      </c>
      <c r="I39" s="71">
        <v>1298</v>
      </c>
      <c r="J39" s="71">
        <v>982</v>
      </c>
      <c r="K39" s="71">
        <v>86</v>
      </c>
      <c r="L39" s="71">
        <v>51</v>
      </c>
      <c r="M39" s="71">
        <v>80</v>
      </c>
      <c r="N39" s="71">
        <v>12</v>
      </c>
      <c r="O39" s="71">
        <v>87</v>
      </c>
      <c r="P39" s="71">
        <v>745</v>
      </c>
      <c r="Q39" s="71">
        <v>530</v>
      </c>
      <c r="R39" s="71">
        <v>71</v>
      </c>
      <c r="S39" s="71">
        <v>33</v>
      </c>
      <c r="T39" s="71">
        <v>33</v>
      </c>
      <c r="U39" s="71">
        <v>6</v>
      </c>
      <c r="V39" s="72">
        <v>72</v>
      </c>
    </row>
    <row r="40" spans="1:22" s="66" customFormat="1" ht="12" customHeight="1">
      <c r="A40" s="70" t="s">
        <v>123</v>
      </c>
      <c r="B40" s="71">
        <v>6063</v>
      </c>
      <c r="C40" s="71">
        <v>3621</v>
      </c>
      <c r="D40" s="71">
        <v>162</v>
      </c>
      <c r="E40" s="71">
        <v>213</v>
      </c>
      <c r="F40" s="71">
        <v>389</v>
      </c>
      <c r="G40" s="71">
        <v>19</v>
      </c>
      <c r="H40" s="71">
        <v>1659</v>
      </c>
      <c r="I40" s="71">
        <v>3652</v>
      </c>
      <c r="J40" s="71">
        <v>2200</v>
      </c>
      <c r="K40" s="71">
        <v>78</v>
      </c>
      <c r="L40" s="71">
        <v>120</v>
      </c>
      <c r="M40" s="71">
        <v>216</v>
      </c>
      <c r="N40" s="71">
        <v>11</v>
      </c>
      <c r="O40" s="71">
        <v>1027</v>
      </c>
      <c r="P40" s="71">
        <v>2411</v>
      </c>
      <c r="Q40" s="71">
        <v>1421</v>
      </c>
      <c r="R40" s="71">
        <v>84</v>
      </c>
      <c r="S40" s="71">
        <v>93</v>
      </c>
      <c r="T40" s="71">
        <v>173</v>
      </c>
      <c r="U40" s="71">
        <v>8</v>
      </c>
      <c r="V40" s="72">
        <v>632</v>
      </c>
    </row>
    <row r="41" spans="1:22" s="66" customFormat="1" ht="12" customHeight="1">
      <c r="A41" s="70" t="s">
        <v>124</v>
      </c>
      <c r="B41" s="71">
        <v>10</v>
      </c>
      <c r="C41" s="71">
        <v>8</v>
      </c>
      <c r="D41" s="71">
        <v>1</v>
      </c>
      <c r="E41" s="71">
        <v>0</v>
      </c>
      <c r="F41" s="71">
        <v>0</v>
      </c>
      <c r="G41" s="71">
        <v>0</v>
      </c>
      <c r="H41" s="71">
        <v>1</v>
      </c>
      <c r="I41" s="71">
        <v>5</v>
      </c>
      <c r="J41" s="71">
        <v>5</v>
      </c>
      <c r="K41" s="71">
        <v>0</v>
      </c>
      <c r="L41" s="71">
        <v>0</v>
      </c>
      <c r="M41" s="71">
        <v>0</v>
      </c>
      <c r="N41" s="71">
        <v>0</v>
      </c>
      <c r="O41" s="71">
        <v>0</v>
      </c>
      <c r="P41" s="71">
        <v>5</v>
      </c>
      <c r="Q41" s="71">
        <v>3</v>
      </c>
      <c r="R41" s="71">
        <v>1</v>
      </c>
      <c r="S41" s="71">
        <v>0</v>
      </c>
      <c r="T41" s="71">
        <v>0</v>
      </c>
      <c r="U41" s="71">
        <v>0</v>
      </c>
      <c r="V41" s="72">
        <v>1</v>
      </c>
    </row>
    <row r="42" spans="1:22" s="66" customFormat="1" ht="12" customHeight="1">
      <c r="A42" s="70" t="s">
        <v>125</v>
      </c>
      <c r="B42" s="71">
        <v>23752</v>
      </c>
      <c r="C42" s="71">
        <v>16500</v>
      </c>
      <c r="D42" s="71">
        <v>3248</v>
      </c>
      <c r="E42" s="71">
        <v>2018</v>
      </c>
      <c r="F42" s="71">
        <v>995</v>
      </c>
      <c r="G42" s="71">
        <v>151</v>
      </c>
      <c r="H42" s="71">
        <v>840</v>
      </c>
      <c r="I42" s="71">
        <v>4797</v>
      </c>
      <c r="J42" s="71">
        <v>3520</v>
      </c>
      <c r="K42" s="71">
        <v>493</v>
      </c>
      <c r="L42" s="71">
        <v>369</v>
      </c>
      <c r="M42" s="71">
        <v>183</v>
      </c>
      <c r="N42" s="71">
        <v>37</v>
      </c>
      <c r="O42" s="71">
        <v>195</v>
      </c>
      <c r="P42" s="71">
        <v>18955</v>
      </c>
      <c r="Q42" s="71">
        <v>12980</v>
      </c>
      <c r="R42" s="71">
        <v>2755</v>
      </c>
      <c r="S42" s="71">
        <v>1649</v>
      </c>
      <c r="T42" s="71">
        <v>812</v>
      </c>
      <c r="U42" s="71">
        <v>114</v>
      </c>
      <c r="V42" s="72">
        <v>645</v>
      </c>
    </row>
    <row r="43" spans="1:22" s="66" customFormat="1" ht="12" customHeight="1">
      <c r="A43" s="70" t="s">
        <v>74</v>
      </c>
      <c r="B43" s="71">
        <v>35729</v>
      </c>
      <c r="C43" s="71">
        <v>21810</v>
      </c>
      <c r="D43" s="71">
        <v>6869</v>
      </c>
      <c r="E43" s="71">
        <v>3395</v>
      </c>
      <c r="F43" s="71">
        <v>1588</v>
      </c>
      <c r="G43" s="71">
        <v>292</v>
      </c>
      <c r="H43" s="71">
        <v>1775</v>
      </c>
      <c r="I43" s="71">
        <v>8865</v>
      </c>
      <c r="J43" s="71">
        <v>5334</v>
      </c>
      <c r="K43" s="71">
        <v>1446</v>
      </c>
      <c r="L43" s="71">
        <v>797</v>
      </c>
      <c r="M43" s="71">
        <v>385</v>
      </c>
      <c r="N43" s="71">
        <v>69</v>
      </c>
      <c r="O43" s="71">
        <v>834</v>
      </c>
      <c r="P43" s="71">
        <v>26864</v>
      </c>
      <c r="Q43" s="71">
        <v>16476</v>
      </c>
      <c r="R43" s="71">
        <v>5423</v>
      </c>
      <c r="S43" s="71">
        <v>2598</v>
      </c>
      <c r="T43" s="71">
        <v>1203</v>
      </c>
      <c r="U43" s="71">
        <v>223</v>
      </c>
      <c r="V43" s="72">
        <v>941</v>
      </c>
    </row>
    <row r="44" spans="1:22" s="66" customFormat="1" ht="12" customHeight="1">
      <c r="A44" s="70"/>
      <c r="B44" s="71"/>
      <c r="C44" s="71" t="s">
        <v>58</v>
      </c>
      <c r="D44" s="71" t="s">
        <v>58</v>
      </c>
      <c r="E44" s="71" t="s">
        <v>58</v>
      </c>
      <c r="F44" s="71" t="s">
        <v>58</v>
      </c>
      <c r="G44" s="71" t="s">
        <v>58</v>
      </c>
      <c r="H44" s="71" t="s">
        <v>58</v>
      </c>
      <c r="I44" s="71"/>
      <c r="J44" s="71"/>
      <c r="K44" s="71"/>
      <c r="L44" s="71"/>
      <c r="M44" s="71"/>
      <c r="N44" s="71"/>
      <c r="O44" s="71"/>
      <c r="P44" s="71"/>
      <c r="Q44" s="71"/>
      <c r="R44" s="71"/>
      <c r="S44" s="71"/>
      <c r="T44" s="71"/>
      <c r="U44" s="71"/>
      <c r="V44" s="72"/>
    </row>
    <row r="45" spans="1:22" s="66" customFormat="1" ht="12" customHeight="1">
      <c r="A45" s="70" t="s">
        <v>75</v>
      </c>
      <c r="B45" s="71">
        <v>20222</v>
      </c>
      <c r="C45" s="71">
        <v>12941</v>
      </c>
      <c r="D45" s="71">
        <v>1638</v>
      </c>
      <c r="E45" s="71">
        <v>1158</v>
      </c>
      <c r="F45" s="71">
        <v>1025</v>
      </c>
      <c r="G45" s="71">
        <v>130</v>
      </c>
      <c r="H45" s="71">
        <v>3330</v>
      </c>
      <c r="I45" s="71">
        <v>9963</v>
      </c>
      <c r="J45" s="71">
        <v>6653</v>
      </c>
      <c r="K45" s="71">
        <v>604</v>
      </c>
      <c r="L45" s="71">
        <v>500</v>
      </c>
      <c r="M45" s="71">
        <v>439</v>
      </c>
      <c r="N45" s="71">
        <v>60</v>
      </c>
      <c r="O45" s="71">
        <v>1707</v>
      </c>
      <c r="P45" s="71">
        <v>10259</v>
      </c>
      <c r="Q45" s="71">
        <v>6288</v>
      </c>
      <c r="R45" s="71">
        <v>1034</v>
      </c>
      <c r="S45" s="71">
        <v>658</v>
      </c>
      <c r="T45" s="71">
        <v>586</v>
      </c>
      <c r="U45" s="71">
        <v>70</v>
      </c>
      <c r="V45" s="72">
        <v>1623</v>
      </c>
    </row>
    <row r="46" spans="1:22" s="66" customFormat="1" ht="12" customHeight="1">
      <c r="A46" s="70" t="s">
        <v>126</v>
      </c>
      <c r="B46" s="71">
        <v>16368</v>
      </c>
      <c r="C46" s="71">
        <v>9664</v>
      </c>
      <c r="D46" s="71">
        <v>1508</v>
      </c>
      <c r="E46" s="71">
        <v>958</v>
      </c>
      <c r="F46" s="71">
        <v>933</v>
      </c>
      <c r="G46" s="71">
        <v>104</v>
      </c>
      <c r="H46" s="71">
        <v>3201</v>
      </c>
      <c r="I46" s="71">
        <v>7860</v>
      </c>
      <c r="J46" s="71">
        <v>4838</v>
      </c>
      <c r="K46" s="71">
        <v>542</v>
      </c>
      <c r="L46" s="71">
        <v>396</v>
      </c>
      <c r="M46" s="71">
        <v>393</v>
      </c>
      <c r="N46" s="71">
        <v>45</v>
      </c>
      <c r="O46" s="71">
        <v>1646</v>
      </c>
      <c r="P46" s="71">
        <v>8508</v>
      </c>
      <c r="Q46" s="71">
        <v>4826</v>
      </c>
      <c r="R46" s="71">
        <v>966</v>
      </c>
      <c r="S46" s="71">
        <v>562</v>
      </c>
      <c r="T46" s="71">
        <v>540</v>
      </c>
      <c r="U46" s="71">
        <v>59</v>
      </c>
      <c r="V46" s="72">
        <v>1555</v>
      </c>
    </row>
    <row r="47" spans="1:22" s="66" customFormat="1" ht="12" customHeight="1">
      <c r="A47" s="70" t="s">
        <v>77</v>
      </c>
      <c r="B47" s="71">
        <v>3854</v>
      </c>
      <c r="C47" s="71">
        <v>3277</v>
      </c>
      <c r="D47" s="71">
        <v>130</v>
      </c>
      <c r="E47" s="71">
        <v>200</v>
      </c>
      <c r="F47" s="71">
        <v>92</v>
      </c>
      <c r="G47" s="71">
        <v>26</v>
      </c>
      <c r="H47" s="71">
        <v>129</v>
      </c>
      <c r="I47" s="71">
        <v>2103</v>
      </c>
      <c r="J47" s="71">
        <v>1815</v>
      </c>
      <c r="K47" s="71">
        <v>62</v>
      </c>
      <c r="L47" s="71">
        <v>104</v>
      </c>
      <c r="M47" s="71">
        <v>46</v>
      </c>
      <c r="N47" s="71">
        <v>15</v>
      </c>
      <c r="O47" s="71">
        <v>61</v>
      </c>
      <c r="P47" s="71">
        <v>1751</v>
      </c>
      <c r="Q47" s="71">
        <v>1462</v>
      </c>
      <c r="R47" s="71">
        <v>68</v>
      </c>
      <c r="S47" s="71">
        <v>96</v>
      </c>
      <c r="T47" s="71">
        <v>46</v>
      </c>
      <c r="U47" s="71">
        <v>11</v>
      </c>
      <c r="V47" s="72">
        <v>68</v>
      </c>
    </row>
    <row r="48" spans="1:22" s="66" customFormat="1" ht="12" customHeight="1">
      <c r="A48" s="70" t="s">
        <v>127</v>
      </c>
      <c r="B48" s="71">
        <v>12824</v>
      </c>
      <c r="C48" s="71">
        <v>9048</v>
      </c>
      <c r="D48" s="71">
        <v>1733</v>
      </c>
      <c r="E48" s="71">
        <v>426</v>
      </c>
      <c r="F48" s="71">
        <v>645</v>
      </c>
      <c r="G48" s="71">
        <v>50</v>
      </c>
      <c r="H48" s="71">
        <v>922</v>
      </c>
      <c r="I48" s="71">
        <v>8302</v>
      </c>
      <c r="J48" s="71">
        <v>6003</v>
      </c>
      <c r="K48" s="71">
        <v>825</v>
      </c>
      <c r="L48" s="71">
        <v>284</v>
      </c>
      <c r="M48" s="71">
        <v>466</v>
      </c>
      <c r="N48" s="71">
        <v>35</v>
      </c>
      <c r="O48" s="71">
        <v>689</v>
      </c>
      <c r="P48" s="71">
        <v>4522</v>
      </c>
      <c r="Q48" s="71">
        <v>3045</v>
      </c>
      <c r="R48" s="71">
        <v>908</v>
      </c>
      <c r="S48" s="71">
        <v>142</v>
      </c>
      <c r="T48" s="71">
        <v>179</v>
      </c>
      <c r="U48" s="71">
        <v>15</v>
      </c>
      <c r="V48" s="72">
        <v>233</v>
      </c>
    </row>
    <row r="49" spans="1:22" s="66" customFormat="1" ht="12" customHeight="1">
      <c r="A49" s="70" t="s">
        <v>191</v>
      </c>
      <c r="B49" s="71">
        <v>1074</v>
      </c>
      <c r="C49" s="71">
        <v>863</v>
      </c>
      <c r="D49" s="71">
        <v>74</v>
      </c>
      <c r="E49" s="71">
        <v>69</v>
      </c>
      <c r="F49" s="71">
        <v>35</v>
      </c>
      <c r="G49" s="71">
        <v>10</v>
      </c>
      <c r="H49" s="71">
        <v>23</v>
      </c>
      <c r="I49" s="71">
        <v>924</v>
      </c>
      <c r="J49" s="71">
        <v>747</v>
      </c>
      <c r="K49" s="71">
        <v>66</v>
      </c>
      <c r="L49" s="71">
        <v>59</v>
      </c>
      <c r="M49" s="71">
        <v>22</v>
      </c>
      <c r="N49" s="71">
        <v>9</v>
      </c>
      <c r="O49" s="71">
        <v>21</v>
      </c>
      <c r="P49" s="71">
        <v>150</v>
      </c>
      <c r="Q49" s="71">
        <v>116</v>
      </c>
      <c r="R49" s="71">
        <v>8</v>
      </c>
      <c r="S49" s="71">
        <v>10</v>
      </c>
      <c r="T49" s="71">
        <v>13</v>
      </c>
      <c r="U49" s="71">
        <v>1</v>
      </c>
      <c r="V49" s="72">
        <v>2</v>
      </c>
    </row>
    <row r="50" spans="1:22" s="66" customFormat="1" ht="12" customHeight="1">
      <c r="A50" s="70" t="s">
        <v>192</v>
      </c>
      <c r="B50" s="71">
        <v>15552</v>
      </c>
      <c r="C50" s="71">
        <v>10618</v>
      </c>
      <c r="D50" s="71">
        <v>713</v>
      </c>
      <c r="E50" s="71">
        <v>811</v>
      </c>
      <c r="F50" s="71">
        <v>871</v>
      </c>
      <c r="G50" s="71">
        <v>80</v>
      </c>
      <c r="H50" s="71">
        <v>2459</v>
      </c>
      <c r="I50" s="71">
        <v>6525</v>
      </c>
      <c r="J50" s="71">
        <v>4626</v>
      </c>
      <c r="K50" s="71">
        <v>316</v>
      </c>
      <c r="L50" s="71">
        <v>417</v>
      </c>
      <c r="M50" s="71">
        <v>274</v>
      </c>
      <c r="N50" s="71">
        <v>30</v>
      </c>
      <c r="O50" s="71">
        <v>862</v>
      </c>
      <c r="P50" s="71">
        <v>9027</v>
      </c>
      <c r="Q50" s="71">
        <v>5992</v>
      </c>
      <c r="R50" s="71">
        <v>397</v>
      </c>
      <c r="S50" s="71">
        <v>394</v>
      </c>
      <c r="T50" s="71">
        <v>597</v>
      </c>
      <c r="U50" s="71">
        <v>50</v>
      </c>
      <c r="V50" s="72">
        <v>1597</v>
      </c>
    </row>
    <row r="51" spans="1:22" s="66" customFormat="1" ht="12" customHeight="1">
      <c r="A51" s="74" t="s">
        <v>193</v>
      </c>
      <c r="B51" s="75">
        <v>0</v>
      </c>
      <c r="C51" s="75">
        <v>0</v>
      </c>
      <c r="D51" s="75">
        <v>0</v>
      </c>
      <c r="E51" s="75">
        <v>0</v>
      </c>
      <c r="F51" s="75">
        <v>0</v>
      </c>
      <c r="G51" s="75">
        <v>0</v>
      </c>
      <c r="H51" s="75">
        <v>0</v>
      </c>
      <c r="I51" s="75">
        <v>0</v>
      </c>
      <c r="J51" s="75">
        <v>0</v>
      </c>
      <c r="K51" s="75">
        <v>0</v>
      </c>
      <c r="L51" s="75">
        <v>0</v>
      </c>
      <c r="M51" s="75">
        <v>0</v>
      </c>
      <c r="N51" s="75">
        <v>0</v>
      </c>
      <c r="O51" s="75">
        <v>0</v>
      </c>
      <c r="P51" s="75">
        <v>0</v>
      </c>
      <c r="Q51" s="75">
        <v>0</v>
      </c>
      <c r="R51" s="75">
        <v>0</v>
      </c>
      <c r="S51" s="75">
        <v>0</v>
      </c>
      <c r="T51" s="75">
        <v>0</v>
      </c>
      <c r="U51" s="75">
        <v>0</v>
      </c>
      <c r="V51" s="76">
        <v>0</v>
      </c>
    </row>
    <row r="52" spans="1:15" s="66" customFormat="1" ht="12" customHeight="1">
      <c r="A52" s="125" t="s">
        <v>82</v>
      </c>
      <c r="B52" s="125"/>
      <c r="C52" s="125"/>
      <c r="D52" s="125"/>
      <c r="E52" s="125"/>
      <c r="F52" s="125"/>
      <c r="G52" s="125"/>
      <c r="H52" s="125"/>
      <c r="I52" s="125"/>
      <c r="J52" s="125"/>
      <c r="K52" s="125"/>
      <c r="L52" s="125"/>
      <c r="M52" s="125"/>
      <c r="N52" s="125"/>
      <c r="O52" s="125"/>
    </row>
    <row r="53" spans="1:15" s="66" customFormat="1" ht="66" customHeight="1">
      <c r="A53" s="126" t="s">
        <v>194</v>
      </c>
      <c r="B53" s="126"/>
      <c r="C53" s="126"/>
      <c r="D53" s="126"/>
      <c r="E53" s="126"/>
      <c r="F53" s="126"/>
      <c r="G53" s="126"/>
      <c r="H53" s="126"/>
      <c r="I53" s="126"/>
      <c r="J53" s="126"/>
      <c r="K53" s="126"/>
      <c r="L53" s="126"/>
      <c r="M53" s="126"/>
      <c r="N53" s="126"/>
      <c r="O53" s="126"/>
    </row>
    <row r="54" spans="1:15" s="66" customFormat="1" ht="25.5" customHeight="1">
      <c r="A54" s="126" t="s">
        <v>49</v>
      </c>
      <c r="B54" s="126"/>
      <c r="C54" s="126"/>
      <c r="D54" s="126"/>
      <c r="E54" s="126"/>
      <c r="F54" s="126"/>
      <c r="G54" s="126"/>
      <c r="H54" s="126"/>
      <c r="I54" s="126"/>
      <c r="J54" s="126"/>
      <c r="K54" s="126"/>
      <c r="L54" s="126"/>
      <c r="M54" s="126"/>
      <c r="N54" s="126"/>
      <c r="O54" s="126"/>
    </row>
  </sheetData>
  <mergeCells count="29">
    <mergeCell ref="A1:O1"/>
    <mergeCell ref="A2:A6"/>
    <mergeCell ref="B2:H2"/>
    <mergeCell ref="I2:O2"/>
    <mergeCell ref="P2:V2"/>
    <mergeCell ref="B3:B6"/>
    <mergeCell ref="C3:C6"/>
    <mergeCell ref="D3:D6"/>
    <mergeCell ref="E3:E6"/>
    <mergeCell ref="F3:F6"/>
    <mergeCell ref="P3:P6"/>
    <mergeCell ref="Q3:Q6"/>
    <mergeCell ref="R3:R6"/>
    <mergeCell ref="G3:G6"/>
    <mergeCell ref="H3:H6"/>
    <mergeCell ref="I3:I6"/>
    <mergeCell ref="J3:J6"/>
    <mergeCell ref="K3:K6"/>
    <mergeCell ref="L3:L6"/>
    <mergeCell ref="A54:O54"/>
    <mergeCell ref="S3:S6"/>
    <mergeCell ref="T3:T6"/>
    <mergeCell ref="U3:U6"/>
    <mergeCell ref="V3:V6"/>
    <mergeCell ref="A52:O52"/>
    <mergeCell ref="A53:O53"/>
    <mergeCell ref="M3:M6"/>
    <mergeCell ref="N3:N6"/>
    <mergeCell ref="O3:O6"/>
  </mergeCells>
  <printOptions/>
  <pageMargins left="0.75" right="0.75" top="1" bottom="1" header="0.5" footer="0.5"/>
  <pageSetup fitToWidth="2" fitToHeight="1" horizontalDpi="600" verticalDpi="600" orientation="landscape" scale="66"/>
  <headerFooter alignWithMargins="0">
    <oddHeader xml:space="preserve">&amp;R&amp;"Courier New,Regular"&amp;9&amp;08 &amp;A
 Page &amp;P of &amp;N </oddHeader>
    <oddFooter>&amp;R&amp;"Courier New,Regular"&amp;9Printed: &amp;D &amp;T</oddFooter>
  </headerFooter>
  <colBreaks count="1" manualBreakCount="1">
    <brk id="15" max="64" man="1"/>
  </colBreaks>
</worksheet>
</file>

<file path=xl/worksheets/sheet6.xml><?xml version="1.0" encoding="utf-8"?>
<worksheet xmlns="http://schemas.openxmlformats.org/spreadsheetml/2006/main" xmlns:r="http://schemas.openxmlformats.org/officeDocument/2006/relationships">
  <dimension ref="A1:L61"/>
  <sheetViews>
    <sheetView workbookViewId="0" topLeftCell="I53">
      <selection activeCell="P98" sqref="P98"/>
    </sheetView>
  </sheetViews>
  <sheetFormatPr defaultColWidth="11.00390625" defaultRowHeight="12.75"/>
  <cols>
    <col min="1" max="1" width="19.375" style="0" customWidth="1"/>
    <col min="2" max="2" width="11.875" style="0" customWidth="1"/>
    <col min="3" max="3" width="11.375" style="0" customWidth="1"/>
    <col min="11" max="12" width="11.375" style="0" customWidth="1"/>
  </cols>
  <sheetData>
    <row r="1" spans="2:10" ht="48">
      <c r="B1" s="78" t="s">
        <v>34</v>
      </c>
      <c r="C1" s="78" t="s">
        <v>177</v>
      </c>
      <c r="D1" s="78" t="s">
        <v>178</v>
      </c>
      <c r="E1" s="78" t="s">
        <v>14</v>
      </c>
      <c r="F1" s="78" t="s">
        <v>15</v>
      </c>
      <c r="G1" s="78" t="s">
        <v>122</v>
      </c>
      <c r="H1" s="144" t="s">
        <v>33</v>
      </c>
      <c r="I1" s="80" t="s">
        <v>29</v>
      </c>
      <c r="J1" s="80" t="s">
        <v>30</v>
      </c>
    </row>
    <row r="2" spans="1:12" ht="12">
      <c r="A2" t="s">
        <v>27</v>
      </c>
      <c r="B2">
        <f>'Table 304'!B8</f>
        <v>693025</v>
      </c>
      <c r="C2">
        <f>'Table 304'!C8</f>
        <v>445038</v>
      </c>
      <c r="D2">
        <f>'Table 304'!D8</f>
        <v>76458</v>
      </c>
      <c r="E2">
        <f>'Table 304'!E8</f>
        <v>43535</v>
      </c>
      <c r="F2">
        <f>'Table 304'!F8</f>
        <v>42702</v>
      </c>
      <c r="G2">
        <f>'Table 304'!G8</f>
        <v>3960</v>
      </c>
      <c r="H2">
        <f>'Table 304'!H8</f>
        <v>81332</v>
      </c>
      <c r="I2">
        <f>'Table 304'!I8</f>
        <v>275197</v>
      </c>
      <c r="J2">
        <f>'Table 304'!P8</f>
        <v>417828</v>
      </c>
      <c r="K2">
        <f>SUM(C2:H2)</f>
        <v>693025</v>
      </c>
      <c r="L2">
        <f>SUM(I2:J2)</f>
        <v>693025</v>
      </c>
    </row>
    <row r="3" spans="1:12" ht="15">
      <c r="A3" s="140" t="s">
        <v>35</v>
      </c>
      <c r="B3">
        <f>'Table 304'!B50</f>
        <v>15552</v>
      </c>
      <c r="C3">
        <f>'Table 304'!C50</f>
        <v>10618</v>
      </c>
      <c r="D3">
        <f>'Table 304'!D50</f>
        <v>713</v>
      </c>
      <c r="E3">
        <f>'Table 304'!E50</f>
        <v>811</v>
      </c>
      <c r="F3">
        <f>'Table 304'!F50</f>
        <v>871</v>
      </c>
      <c r="G3">
        <f>'Table 304'!G50</f>
        <v>80</v>
      </c>
      <c r="H3">
        <f>'Table 304'!H50</f>
        <v>2459</v>
      </c>
      <c r="I3">
        <f>'Table 304'!I50</f>
        <v>6525</v>
      </c>
      <c r="J3">
        <f>'Table 304'!P50</f>
        <v>9027</v>
      </c>
      <c r="K3">
        <f>SUM(C3:H3)</f>
        <v>15552</v>
      </c>
      <c r="L3">
        <f>SUM(I3:J3)</f>
        <v>15552</v>
      </c>
    </row>
    <row r="4" spans="1:12" ht="15">
      <c r="A4" s="145" t="s">
        <v>36</v>
      </c>
      <c r="B4">
        <f>'Table 304'!B23</f>
        <v>9201</v>
      </c>
      <c r="C4">
        <f>'Table 304'!C23</f>
        <v>7474</v>
      </c>
      <c r="D4">
        <f>'Table 304'!D23</f>
        <v>478</v>
      </c>
      <c r="E4">
        <f>'Table 304'!E23</f>
        <v>504</v>
      </c>
      <c r="F4">
        <f>'Table 304'!F23</f>
        <v>312</v>
      </c>
      <c r="G4">
        <f>'Table 304'!G23</f>
        <v>63</v>
      </c>
      <c r="H4">
        <f>'Table 304'!H23</f>
        <v>370</v>
      </c>
      <c r="I4">
        <f>'Table 304'!I23</f>
        <v>3006</v>
      </c>
      <c r="J4">
        <f>'Table 304'!P23</f>
        <v>6195</v>
      </c>
      <c r="K4">
        <f>SUM(C4:H4)</f>
        <v>9201</v>
      </c>
      <c r="L4">
        <f>SUM(I4:J4)</f>
        <v>9201</v>
      </c>
    </row>
    <row r="5" spans="1:12" ht="15">
      <c r="A5" s="145" t="s">
        <v>37</v>
      </c>
      <c r="B5">
        <f>'Table 304'!B25</f>
        <v>3755</v>
      </c>
      <c r="C5">
        <f>'Table 304'!C25</f>
        <v>2099</v>
      </c>
      <c r="D5">
        <f>'Table 304'!D25</f>
        <v>84</v>
      </c>
      <c r="E5">
        <f>'Table 304'!E25</f>
        <v>567</v>
      </c>
      <c r="F5">
        <f>'Table 304'!F25</f>
        <v>213</v>
      </c>
      <c r="G5">
        <f>'Table 304'!G25</f>
        <v>36</v>
      </c>
      <c r="H5">
        <f>'Table 304'!H25</f>
        <v>756</v>
      </c>
      <c r="I5">
        <f>'Table 304'!I25</f>
        <v>1254</v>
      </c>
      <c r="J5">
        <f>'Table 304'!P25</f>
        <v>2501</v>
      </c>
      <c r="K5">
        <f>SUM(C5:H5)</f>
        <v>3755</v>
      </c>
      <c r="L5">
        <f>SUM(I5:J5)</f>
        <v>3755</v>
      </c>
    </row>
    <row r="6" spans="1:12" ht="15">
      <c r="A6" s="140" t="s">
        <v>24</v>
      </c>
      <c r="B6">
        <f>'Table 304'!B47</f>
        <v>3854</v>
      </c>
      <c r="C6">
        <f>'Table 304'!C47</f>
        <v>3277</v>
      </c>
      <c r="D6">
        <f>'Table 304'!D47</f>
        <v>130</v>
      </c>
      <c r="E6">
        <f>'Table 304'!E47</f>
        <v>200</v>
      </c>
      <c r="F6">
        <f>'Table 304'!F47</f>
        <v>92</v>
      </c>
      <c r="G6">
        <f>'Table 304'!G47</f>
        <v>26</v>
      </c>
      <c r="H6">
        <f>'Table 304'!H47</f>
        <v>129</v>
      </c>
      <c r="I6">
        <f>'Table 304'!I47</f>
        <v>2103</v>
      </c>
      <c r="J6">
        <f>'Table 304'!J47</f>
        <v>1815</v>
      </c>
      <c r="K6">
        <f>SUM(C6:H6)</f>
        <v>3854</v>
      </c>
      <c r="L6">
        <f>SUM(I6:J6)</f>
        <v>3918</v>
      </c>
    </row>
    <row r="7" spans="1:12" ht="15">
      <c r="A7" s="145" t="s">
        <v>38</v>
      </c>
      <c r="B7">
        <f>'Table 304'!B39</f>
        <v>2043</v>
      </c>
      <c r="C7">
        <f>'Table 304'!C39</f>
        <v>1512</v>
      </c>
      <c r="D7">
        <f>'Table 304'!D39</f>
        <v>157</v>
      </c>
      <c r="E7">
        <f>'Table 304'!E39</f>
        <v>84</v>
      </c>
      <c r="F7">
        <f>'Table 304'!F39</f>
        <v>113</v>
      </c>
      <c r="G7">
        <f>'Table 304'!G39</f>
        <v>18</v>
      </c>
      <c r="H7">
        <f>'Table 304'!H39</f>
        <v>159</v>
      </c>
      <c r="I7">
        <f>'Table 304'!I39</f>
        <v>1298</v>
      </c>
      <c r="J7">
        <f>'Table 304'!P39</f>
        <v>745</v>
      </c>
      <c r="K7">
        <f>SUM(C7:H7)</f>
        <v>2043</v>
      </c>
      <c r="L7">
        <f>SUM(I7:J7)</f>
        <v>2043</v>
      </c>
    </row>
    <row r="8" spans="1:12" ht="15">
      <c r="A8" s="145" t="s">
        <v>0</v>
      </c>
      <c r="B8">
        <f>'Table 304'!B30</f>
        <v>3804</v>
      </c>
      <c r="C8">
        <f>'Table 304'!C30</f>
        <v>2797</v>
      </c>
      <c r="D8">
        <f>'Table 304'!D30</f>
        <v>366</v>
      </c>
      <c r="E8">
        <f>'Table 304'!E30</f>
        <v>232</v>
      </c>
      <c r="F8">
        <f>'Table 304'!F30</f>
        <v>143</v>
      </c>
      <c r="G8">
        <f>'Table 304'!G30</f>
        <v>27</v>
      </c>
      <c r="H8">
        <f>'Table 304'!H30</f>
        <v>239</v>
      </c>
      <c r="I8">
        <f>'Table 304'!I30</f>
        <v>1522</v>
      </c>
      <c r="J8">
        <f>'Table 304'!P30</f>
        <v>2282</v>
      </c>
      <c r="K8">
        <f>SUM(C8:H8)</f>
        <v>3804</v>
      </c>
      <c r="L8">
        <f>SUM(I8:J8)</f>
        <v>3804</v>
      </c>
    </row>
    <row r="9" spans="1:12" ht="15">
      <c r="A9" s="145" t="s">
        <v>1</v>
      </c>
      <c r="B9">
        <f>'Table 304'!B11</f>
        <v>1775</v>
      </c>
      <c r="C9">
        <f>'Table 304'!C11</f>
        <v>955</v>
      </c>
      <c r="D9">
        <f>'Table 304'!D11</f>
        <v>176</v>
      </c>
      <c r="E9">
        <f>'Table 304'!E11</f>
        <v>198</v>
      </c>
      <c r="F9">
        <f>'Table 304'!F11</f>
        <v>146</v>
      </c>
      <c r="G9">
        <f>'Table 304'!G11</f>
        <v>32</v>
      </c>
      <c r="H9">
        <f>'Table 304'!H11</f>
        <v>268</v>
      </c>
      <c r="I9">
        <f>'Table 304'!I11</f>
        <v>654</v>
      </c>
      <c r="J9">
        <f>'Table 304'!P11</f>
        <v>1121</v>
      </c>
      <c r="K9">
        <f>SUM(C9:H9)</f>
        <v>1775</v>
      </c>
      <c r="L9">
        <f>SUM(I9:J9)</f>
        <v>1775</v>
      </c>
    </row>
    <row r="10" spans="1:12" ht="15">
      <c r="A10" s="145" t="s">
        <v>2</v>
      </c>
      <c r="B10">
        <f>'Table 304'!B15</f>
        <v>7636</v>
      </c>
      <c r="C10">
        <f>'Table 304'!C15</f>
        <v>4779</v>
      </c>
      <c r="D10">
        <f>'Table 304'!D15</f>
        <v>821</v>
      </c>
      <c r="E10">
        <f>'Table 304'!E15</f>
        <v>491</v>
      </c>
      <c r="F10">
        <f>'Table 304'!F15</f>
        <v>375</v>
      </c>
      <c r="G10">
        <f>'Table 304'!G15</f>
        <v>41</v>
      </c>
      <c r="H10">
        <f>'Table 304'!H15</f>
        <v>1129</v>
      </c>
      <c r="I10">
        <f>'Table 304'!I15</f>
        <v>2410</v>
      </c>
      <c r="J10">
        <f>'Table 304'!P15</f>
        <v>5226</v>
      </c>
      <c r="K10">
        <f>SUM(C10:H10)</f>
        <v>7636</v>
      </c>
      <c r="L10">
        <f>SUM(I10:J10)</f>
        <v>7636</v>
      </c>
    </row>
    <row r="11" ht="15">
      <c r="A11" s="145"/>
    </row>
    <row r="12" ht="15">
      <c r="A12" s="145"/>
    </row>
    <row r="14" spans="3:8" ht="12">
      <c r="C14" t="str">
        <f>C$1</f>
        <v>White</v>
      </c>
      <c r="D14" t="str">
        <f>D$1</f>
        <v>Black</v>
      </c>
      <c r="E14" t="str">
        <f>E$1</f>
        <v>Hispanic</v>
      </c>
      <c r="F14" t="str">
        <f>F$1</f>
        <v>Asian/ Pacific Islander</v>
      </c>
      <c r="G14" t="str">
        <f>G$1</f>
        <v>American Indian/ Alaska Native</v>
      </c>
      <c r="H14" t="str">
        <f>H$1</f>
        <v>Non-resident alien</v>
      </c>
    </row>
    <row r="15" spans="2:8" ht="12">
      <c r="B15" t="str">
        <f>A$3</f>
        <v>Visual and performing arts </v>
      </c>
      <c r="C15" s="146">
        <f>C3/$B3</f>
        <v>0.6827417695473251</v>
      </c>
      <c r="D15" s="146">
        <f>D3/$B3</f>
        <v>0.04584619341563786</v>
      </c>
      <c r="E15" s="146">
        <f>E3/$B3</f>
        <v>0.05214763374485597</v>
      </c>
      <c r="F15" s="146">
        <f>F3/$B3</f>
        <v>0.05600565843621399</v>
      </c>
      <c r="G15" s="146">
        <f>G3/$B3</f>
        <v>0.0051440329218107</v>
      </c>
      <c r="H15" s="146">
        <f>H3/$B3</f>
        <v>0.15811471193415638</v>
      </c>
    </row>
    <row r="16" spans="2:8" ht="12">
      <c r="B16" t="str">
        <f>A$4</f>
        <v>English language and literature/letters</v>
      </c>
      <c r="C16" s="146">
        <f>C4/$B4</f>
        <v>0.8123030105423323</v>
      </c>
      <c r="D16" s="146">
        <f>D4/$B4</f>
        <v>0.05195087490490164</v>
      </c>
      <c r="E16" s="146">
        <f>E4/$B4</f>
        <v>0.05477665471144441</v>
      </c>
      <c r="F16" s="146">
        <f>F4/$B4</f>
        <v>0.033909357678513205</v>
      </c>
      <c r="G16" s="146">
        <f>G4/$B4</f>
        <v>0.006847081838930551</v>
      </c>
      <c r="H16" s="146">
        <f>H4/$B4</f>
        <v>0.040213020323877836</v>
      </c>
    </row>
    <row r="17" spans="2:8" ht="12">
      <c r="B17" t="str">
        <f>A$5</f>
        <v>Foreign languages, literatures, and linguistics</v>
      </c>
      <c r="C17" s="146">
        <f>C5/$B5</f>
        <v>0.5589880159786951</v>
      </c>
      <c r="D17" s="146">
        <f>D5/$B5</f>
        <v>0.02237017310252996</v>
      </c>
      <c r="E17" s="146">
        <f>E5/$B5</f>
        <v>0.15099866844207724</v>
      </c>
      <c r="F17" s="146">
        <f>F5/$B5</f>
        <v>0.05672436750998668</v>
      </c>
      <c r="G17" s="146">
        <f>G5/$B5</f>
        <v>0.009587217043941412</v>
      </c>
      <c r="H17" s="146">
        <f>H5/$B5</f>
        <v>0.20133155792276963</v>
      </c>
    </row>
    <row r="18" spans="2:8" ht="12">
      <c r="B18" t="str">
        <f>A$6</f>
        <v>History</v>
      </c>
      <c r="C18" s="146">
        <f>C6/$B6</f>
        <v>0.8502854177477945</v>
      </c>
      <c r="D18" s="146">
        <f>D6/$B6</f>
        <v>0.033731188375713546</v>
      </c>
      <c r="E18" s="146">
        <f>E6/$B6</f>
        <v>0.05189413596263622</v>
      </c>
      <c r="F18" s="146">
        <f>F6/$B6</f>
        <v>0.023871302542812663</v>
      </c>
      <c r="G18" s="146">
        <f>G6/$B6</f>
        <v>0.006746237675142709</v>
      </c>
      <c r="H18" s="146">
        <f>H6/$B6</f>
        <v>0.03347171769590036</v>
      </c>
    </row>
    <row r="19" spans="2:8" ht="12">
      <c r="B19" t="str">
        <f>A$7</f>
        <v>Philosophy and religious studies</v>
      </c>
      <c r="C19" s="146">
        <f>C7/$B7</f>
        <v>0.7400881057268722</v>
      </c>
      <c r="D19" s="146">
        <f>D7/$B7</f>
        <v>0.07684777288301517</v>
      </c>
      <c r="E19" s="146">
        <f>E7/$B7</f>
        <v>0.041116005873715125</v>
      </c>
      <c r="F19" s="146">
        <f>F7/$B7</f>
        <v>0.05531081742535487</v>
      </c>
      <c r="G19" s="146">
        <f>G7/$B7</f>
        <v>0.00881057268722467</v>
      </c>
      <c r="H19" s="146">
        <f>H7/$B7</f>
        <v>0.07782672540381791</v>
      </c>
    </row>
    <row r="20" spans="2:8" ht="12">
      <c r="B20" t="str">
        <f>A$8</f>
        <v>Liberal arts and sciences, general studies, and humanities</v>
      </c>
      <c r="C20" s="146">
        <f>C8/$B8</f>
        <v>0.7352786540483701</v>
      </c>
      <c r="D20" s="146">
        <f>D8/$B8</f>
        <v>0.09621451104100946</v>
      </c>
      <c r="E20" s="146">
        <f>E8/$B8</f>
        <v>0.060988433228180865</v>
      </c>
      <c r="F20" s="146">
        <f>F8/$B8</f>
        <v>0.03759200841219769</v>
      </c>
      <c r="G20" s="146">
        <f>G8/$B8</f>
        <v>0.007097791798107256</v>
      </c>
      <c r="H20" s="146">
        <f>H8/$B8</f>
        <v>0.0628286014721346</v>
      </c>
    </row>
    <row r="21" spans="2:8" ht="12">
      <c r="B21" t="str">
        <f>A$9</f>
        <v>Area, ethnic, cultural, gender, and group studies</v>
      </c>
      <c r="C21" s="146">
        <f>C9/$B9</f>
        <v>0.5380281690140845</v>
      </c>
      <c r="D21" s="146">
        <f>D9/$B9</f>
        <v>0.09915492957746479</v>
      </c>
      <c r="E21" s="146">
        <f>E9/$B9</f>
        <v>0.1115492957746479</v>
      </c>
      <c r="F21" s="146">
        <f>F9/$B9</f>
        <v>0.08225352112676056</v>
      </c>
      <c r="G21" s="146">
        <f>G9/$B9</f>
        <v>0.018028169014084508</v>
      </c>
      <c r="H21" s="146">
        <f>H9/$B9</f>
        <v>0.15098591549295776</v>
      </c>
    </row>
    <row r="22" spans="2:8" ht="12">
      <c r="B22" t="str">
        <f>A$10</f>
        <v>Communications, journalism, and related programs</v>
      </c>
      <c r="C22" s="146">
        <f>C10/$B10</f>
        <v>0.6258512310110005</v>
      </c>
      <c r="D22" s="146">
        <f>D10/$B10</f>
        <v>0.10751702462022002</v>
      </c>
      <c r="E22" s="146">
        <f>E10/$B10</f>
        <v>0.0643006809848088</v>
      </c>
      <c r="F22" s="146">
        <f>F10/$B10</f>
        <v>0.04910948140387637</v>
      </c>
      <c r="G22" s="146">
        <f>G10/$B10</f>
        <v>0.005369303300157151</v>
      </c>
      <c r="H22" s="146">
        <f>H10/$B10</f>
        <v>0.14785227867993714</v>
      </c>
    </row>
    <row r="27" spans="3:4" ht="12">
      <c r="C27" t="str">
        <f>I$1</f>
        <v>Male</v>
      </c>
      <c r="D27" t="str">
        <f>J$1</f>
        <v>Female</v>
      </c>
    </row>
    <row r="28" spans="2:4" ht="12">
      <c r="B28" t="str">
        <f>A$3</f>
        <v>Visual and performing arts </v>
      </c>
      <c r="C28" s="146">
        <f>I2/$B2</f>
        <v>0.39709534288084847</v>
      </c>
      <c r="D28" s="146">
        <f>J2/$B2</f>
        <v>0.6029046571191515</v>
      </c>
    </row>
    <row r="29" spans="2:4" ht="12">
      <c r="B29" t="str">
        <f>A$4</f>
        <v>English language and literature/letters</v>
      </c>
      <c r="C29" s="146">
        <f>I3/$B3</f>
        <v>0.4195601851851852</v>
      </c>
      <c r="D29" s="146">
        <f>J3/$B3</f>
        <v>0.5804398148148148</v>
      </c>
    </row>
    <row r="30" spans="2:4" ht="12">
      <c r="B30" t="str">
        <f>A$5</f>
        <v>Foreign languages, literatures, and linguistics</v>
      </c>
      <c r="C30" s="146">
        <f>I4/$B4</f>
        <v>0.32670361917182916</v>
      </c>
      <c r="D30" s="146">
        <f>J4/$B4</f>
        <v>0.6732963808281709</v>
      </c>
    </row>
    <row r="31" spans="2:4" ht="12">
      <c r="B31" t="str">
        <f>A$6</f>
        <v>History</v>
      </c>
      <c r="C31" s="146">
        <f>I5/$B5</f>
        <v>0.33395472703062584</v>
      </c>
      <c r="D31" s="146">
        <f>J5/$B5</f>
        <v>0.6660452729693742</v>
      </c>
    </row>
    <row r="32" spans="2:4" ht="12">
      <c r="B32" t="str">
        <f>A$7</f>
        <v>Philosophy and religious studies</v>
      </c>
      <c r="C32" s="146">
        <f>I6/$B6</f>
        <v>0.5456668396471199</v>
      </c>
      <c r="D32" s="146">
        <f>J6/$B6</f>
        <v>0.4709392838609237</v>
      </c>
    </row>
    <row r="33" spans="2:4" ht="12">
      <c r="B33" t="str">
        <f>A$8</f>
        <v>Liberal arts and sciences, general studies, and humanities</v>
      </c>
      <c r="C33" s="146">
        <f>I7/$B7</f>
        <v>0.635340186000979</v>
      </c>
      <c r="D33" s="146">
        <f>J7/$B7</f>
        <v>0.36465981399902103</v>
      </c>
    </row>
    <row r="34" spans="2:4" ht="12">
      <c r="B34" t="str">
        <f>A$9</f>
        <v>Area, ethnic, cultural, gender, and group studies</v>
      </c>
      <c r="C34" s="146">
        <f>I8/$B8</f>
        <v>0.4001051524710831</v>
      </c>
      <c r="D34" s="146">
        <f>J8/$B8</f>
        <v>0.599894847528917</v>
      </c>
    </row>
    <row r="35" spans="2:4" ht="12">
      <c r="B35" t="str">
        <f>A$10</f>
        <v>Communications, journalism, and related programs</v>
      </c>
      <c r="C35" s="146">
        <f>I9/$B9</f>
        <v>0.3684507042253521</v>
      </c>
      <c r="D35" s="146">
        <f>J9/$B9</f>
        <v>0.6315492957746479</v>
      </c>
    </row>
    <row r="40" spans="3:8" ht="12">
      <c r="C40" t="str">
        <f>C$1</f>
        <v>White</v>
      </c>
      <c r="D40" t="str">
        <f>D$1</f>
        <v>Black</v>
      </c>
      <c r="E40" t="str">
        <f>E$1</f>
        <v>Hispanic</v>
      </c>
      <c r="F40" t="str">
        <f>F$1</f>
        <v>Asian/ Pacific Islander</v>
      </c>
      <c r="G40" t="str">
        <f>G$1</f>
        <v>American Indian/ Alaska Native</v>
      </c>
      <c r="H40" t="str">
        <f>H$1</f>
        <v>Non-resident alien</v>
      </c>
    </row>
    <row r="41" spans="2:8" ht="12">
      <c r="B41" t="str">
        <f>A$3</f>
        <v>Visual and performing arts </v>
      </c>
      <c r="C41" s="147">
        <f>C3</f>
        <v>10618</v>
      </c>
      <c r="D41" s="147">
        <f>D3</f>
        <v>713</v>
      </c>
      <c r="E41" s="147">
        <f>E3</f>
        <v>811</v>
      </c>
      <c r="F41" s="147">
        <f>F3</f>
        <v>871</v>
      </c>
      <c r="G41" s="147">
        <f>G3</f>
        <v>80</v>
      </c>
      <c r="H41" s="147">
        <f>H3</f>
        <v>2459</v>
      </c>
    </row>
    <row r="42" spans="2:8" ht="12">
      <c r="B42" t="str">
        <f>A$4</f>
        <v>English language and literature/letters</v>
      </c>
      <c r="C42" s="147">
        <f>C4</f>
        <v>7474</v>
      </c>
      <c r="D42" s="147">
        <f>D4</f>
        <v>478</v>
      </c>
      <c r="E42" s="147">
        <f>E4</f>
        <v>504</v>
      </c>
      <c r="F42" s="147">
        <f>F4</f>
        <v>312</v>
      </c>
      <c r="G42" s="147">
        <f>G4</f>
        <v>63</v>
      </c>
      <c r="H42" s="147">
        <f>H4</f>
        <v>370</v>
      </c>
    </row>
    <row r="43" spans="2:8" ht="12">
      <c r="B43" t="str">
        <f>A$5</f>
        <v>Foreign languages, literatures, and linguistics</v>
      </c>
      <c r="C43" s="147">
        <f>C5</f>
        <v>2099</v>
      </c>
      <c r="D43" s="147">
        <f>D5</f>
        <v>84</v>
      </c>
      <c r="E43" s="147">
        <f>E5</f>
        <v>567</v>
      </c>
      <c r="F43" s="147">
        <f>F5</f>
        <v>213</v>
      </c>
      <c r="G43" s="147">
        <f>G5</f>
        <v>36</v>
      </c>
      <c r="H43" s="147">
        <f>H5</f>
        <v>756</v>
      </c>
    </row>
    <row r="44" spans="2:8" ht="12">
      <c r="B44" t="str">
        <f>A$6</f>
        <v>History</v>
      </c>
      <c r="C44" s="147">
        <f>C6</f>
        <v>3277</v>
      </c>
      <c r="D44" s="147">
        <f>D6</f>
        <v>130</v>
      </c>
      <c r="E44" s="147">
        <f>E6</f>
        <v>200</v>
      </c>
      <c r="F44" s="147">
        <f>F6</f>
        <v>92</v>
      </c>
      <c r="G44" s="147">
        <f>G6</f>
        <v>26</v>
      </c>
      <c r="H44" s="147">
        <f>H6</f>
        <v>129</v>
      </c>
    </row>
    <row r="45" spans="2:8" ht="12">
      <c r="B45" t="str">
        <f>A$7</f>
        <v>Philosophy and religious studies</v>
      </c>
      <c r="C45" s="147">
        <f>C7</f>
        <v>1512</v>
      </c>
      <c r="D45" s="147">
        <f>D7</f>
        <v>157</v>
      </c>
      <c r="E45" s="147">
        <f>E7</f>
        <v>84</v>
      </c>
      <c r="F45" s="147">
        <f>F7</f>
        <v>113</v>
      </c>
      <c r="G45" s="147">
        <f>G7</f>
        <v>18</v>
      </c>
      <c r="H45" s="147">
        <f>H7</f>
        <v>159</v>
      </c>
    </row>
    <row r="46" spans="2:8" ht="12">
      <c r="B46" t="str">
        <f>A$8</f>
        <v>Liberal arts and sciences, general studies, and humanities</v>
      </c>
      <c r="C46" s="147">
        <f>C8</f>
        <v>2797</v>
      </c>
      <c r="D46" s="147">
        <f>D8</f>
        <v>366</v>
      </c>
      <c r="E46" s="147">
        <f>E8</f>
        <v>232</v>
      </c>
      <c r="F46" s="147">
        <f>F8</f>
        <v>143</v>
      </c>
      <c r="G46" s="147">
        <f>G8</f>
        <v>27</v>
      </c>
      <c r="H46" s="147">
        <f>H8</f>
        <v>239</v>
      </c>
    </row>
    <row r="47" spans="2:8" ht="12">
      <c r="B47" t="str">
        <f>A$9</f>
        <v>Area, ethnic, cultural, gender, and group studies</v>
      </c>
      <c r="C47" s="147">
        <f>C9</f>
        <v>955</v>
      </c>
      <c r="D47" s="147">
        <f>D9</f>
        <v>176</v>
      </c>
      <c r="E47" s="147">
        <f>E9</f>
        <v>198</v>
      </c>
      <c r="F47" s="147">
        <f>F9</f>
        <v>146</v>
      </c>
      <c r="G47" s="147">
        <f>G9</f>
        <v>32</v>
      </c>
      <c r="H47" s="147">
        <f>H9</f>
        <v>268</v>
      </c>
    </row>
    <row r="48" spans="2:8" ht="12">
      <c r="B48" t="str">
        <f>A$10</f>
        <v>Communications, journalism, and related programs</v>
      </c>
      <c r="C48" s="147">
        <f>C10</f>
        <v>4779</v>
      </c>
      <c r="D48" s="147">
        <f>D10</f>
        <v>821</v>
      </c>
      <c r="E48" s="147">
        <f>E10</f>
        <v>491</v>
      </c>
      <c r="F48" s="147">
        <f>F10</f>
        <v>375</v>
      </c>
      <c r="G48" s="147">
        <f>G10</f>
        <v>41</v>
      </c>
      <c r="H48" s="147">
        <f>H10</f>
        <v>1129</v>
      </c>
    </row>
    <row r="53" ht="12">
      <c r="C53" t="s">
        <v>7</v>
      </c>
    </row>
    <row r="54" spans="2:3" ht="12">
      <c r="B54" t="str">
        <f>A$3</f>
        <v>Visual and performing arts </v>
      </c>
      <c r="C54">
        <f>B3</f>
        <v>15552</v>
      </c>
    </row>
    <row r="55" spans="2:3" ht="12">
      <c r="B55" t="str">
        <f>A$4</f>
        <v>English language and literature/letters</v>
      </c>
      <c r="C55">
        <f aca="true" t="shared" si="0" ref="C55:C61">B4</f>
        <v>9201</v>
      </c>
    </row>
    <row r="56" spans="2:3" ht="12">
      <c r="B56" t="str">
        <f>A$5</f>
        <v>Foreign languages, literatures, and linguistics</v>
      </c>
      <c r="C56">
        <f t="shared" si="0"/>
        <v>3755</v>
      </c>
    </row>
    <row r="57" spans="2:3" ht="12">
      <c r="B57" t="str">
        <f>A$6</f>
        <v>History</v>
      </c>
      <c r="C57">
        <f t="shared" si="0"/>
        <v>3854</v>
      </c>
    </row>
    <row r="58" spans="2:3" ht="12">
      <c r="B58" t="str">
        <f>A$7</f>
        <v>Philosophy and religious studies</v>
      </c>
      <c r="C58">
        <f t="shared" si="0"/>
        <v>2043</v>
      </c>
    </row>
    <row r="59" spans="2:3" ht="12">
      <c r="B59" t="str">
        <f>A$8</f>
        <v>Liberal arts and sciences, general studies, and humanities</v>
      </c>
      <c r="C59">
        <f t="shared" si="0"/>
        <v>3804</v>
      </c>
    </row>
    <row r="60" spans="2:3" ht="12">
      <c r="B60" t="str">
        <f>A$9</f>
        <v>Area, ethnic, cultural, gender, and group studies</v>
      </c>
      <c r="C60">
        <f t="shared" si="0"/>
        <v>1775</v>
      </c>
    </row>
    <row r="61" spans="2:3" ht="12">
      <c r="B61" t="str">
        <f>A$10</f>
        <v>Communications, journalism, and related programs</v>
      </c>
      <c r="C61">
        <f t="shared" si="0"/>
        <v>7636</v>
      </c>
    </row>
  </sheetData>
  <printOptions/>
  <pageMargins left="0.75" right="0.75" top="1" bottom="1" header="0.5" footer="0.5"/>
  <pageSetup orientation="portrait"/>
  <drawing r:id="rId1"/>
</worksheet>
</file>

<file path=xl/worksheets/sheet7.xml><?xml version="1.0" encoding="utf-8"?>
<worksheet xmlns="http://schemas.openxmlformats.org/spreadsheetml/2006/main" xmlns:r="http://schemas.openxmlformats.org/officeDocument/2006/relationships">
  <sheetPr transitionEvaluation="1" transitionEntry="1"/>
  <dimension ref="A1:W54"/>
  <sheetViews>
    <sheetView showGridLines="0" zoomScaleSheetLayoutView="100" workbookViewId="0" topLeftCell="A3">
      <selection activeCell="B8" sqref="B8"/>
    </sheetView>
  </sheetViews>
  <sheetFormatPr defaultColWidth="9.625" defaultRowHeight="12" customHeight="1"/>
  <cols>
    <col min="1" max="1" width="58.625" style="59" customWidth="1"/>
    <col min="2" max="3" width="7.875" style="59" customWidth="1"/>
    <col min="4" max="4" width="6.875" style="59" customWidth="1"/>
    <col min="5" max="5" width="5.875" style="59" customWidth="1"/>
    <col min="6" max="7" width="8.875" style="59" customWidth="1"/>
    <col min="8" max="10" width="6.875" style="59" customWidth="1"/>
    <col min="11" max="12" width="5.875" style="59" customWidth="1"/>
    <col min="13" max="14" width="8.875" style="59" customWidth="1"/>
    <col min="15" max="17" width="6.875" style="59" customWidth="1"/>
    <col min="18" max="19" width="5.875" style="59" customWidth="1"/>
    <col min="20" max="21" width="8.875" style="59" customWidth="1"/>
    <col min="22" max="22" width="5.875" style="59" customWidth="1"/>
    <col min="23" max="16384" width="9.625" style="59" customWidth="1"/>
  </cols>
  <sheetData>
    <row r="1" spans="1:15" ht="12" customHeight="1">
      <c r="A1" s="127" t="s">
        <v>160</v>
      </c>
      <c r="B1" s="127"/>
      <c r="C1" s="127"/>
      <c r="D1" s="127"/>
      <c r="E1" s="127"/>
      <c r="F1" s="127"/>
      <c r="G1" s="127"/>
      <c r="H1" s="127"/>
      <c r="I1" s="127"/>
      <c r="J1" s="127"/>
      <c r="K1" s="127"/>
      <c r="L1" s="127"/>
      <c r="M1" s="127"/>
      <c r="N1" s="127"/>
      <c r="O1" s="127"/>
    </row>
    <row r="2" spans="1:22" ht="12" customHeight="1">
      <c r="A2" s="128" t="s">
        <v>40</v>
      </c>
      <c r="B2" s="123" t="s">
        <v>174</v>
      </c>
      <c r="C2" s="124"/>
      <c r="D2" s="124"/>
      <c r="E2" s="124"/>
      <c r="F2" s="124"/>
      <c r="G2" s="124"/>
      <c r="H2" s="130"/>
      <c r="I2" s="123" t="s">
        <v>41</v>
      </c>
      <c r="J2" s="124"/>
      <c r="K2" s="124"/>
      <c r="L2" s="124"/>
      <c r="M2" s="124"/>
      <c r="N2" s="124"/>
      <c r="O2" s="130"/>
      <c r="P2" s="124" t="s">
        <v>42</v>
      </c>
      <c r="Q2" s="124"/>
      <c r="R2" s="124"/>
      <c r="S2" s="124"/>
      <c r="T2" s="124"/>
      <c r="U2" s="124"/>
      <c r="V2" s="124"/>
    </row>
    <row r="3" spans="1:23" ht="12">
      <c r="A3" s="129"/>
      <c r="B3" s="131" t="s">
        <v>174</v>
      </c>
      <c r="C3" s="131" t="s">
        <v>177</v>
      </c>
      <c r="D3" s="131" t="s">
        <v>178</v>
      </c>
      <c r="E3" s="131" t="s">
        <v>43</v>
      </c>
      <c r="F3" s="131" t="s">
        <v>44</v>
      </c>
      <c r="G3" s="131" t="s">
        <v>122</v>
      </c>
      <c r="H3" s="131" t="s">
        <v>45</v>
      </c>
      <c r="I3" s="131" t="s">
        <v>174</v>
      </c>
      <c r="J3" s="131" t="s">
        <v>177</v>
      </c>
      <c r="K3" s="131" t="s">
        <v>178</v>
      </c>
      <c r="L3" s="131" t="s">
        <v>43</v>
      </c>
      <c r="M3" s="131" t="s">
        <v>44</v>
      </c>
      <c r="N3" s="131" t="s">
        <v>122</v>
      </c>
      <c r="O3" s="131" t="s">
        <v>45</v>
      </c>
      <c r="P3" s="131" t="s">
        <v>174</v>
      </c>
      <c r="Q3" s="131" t="s">
        <v>177</v>
      </c>
      <c r="R3" s="131" t="s">
        <v>178</v>
      </c>
      <c r="S3" s="131" t="s">
        <v>43</v>
      </c>
      <c r="T3" s="131" t="s">
        <v>44</v>
      </c>
      <c r="U3" s="131" t="s">
        <v>122</v>
      </c>
      <c r="V3" s="134" t="s">
        <v>45</v>
      </c>
      <c r="W3" s="79"/>
    </row>
    <row r="4" spans="1:23" ht="12">
      <c r="A4" s="129"/>
      <c r="B4" s="132"/>
      <c r="C4" s="132"/>
      <c r="D4" s="132"/>
      <c r="E4" s="132"/>
      <c r="F4" s="132"/>
      <c r="G4" s="132"/>
      <c r="H4" s="132"/>
      <c r="I4" s="132"/>
      <c r="J4" s="132"/>
      <c r="K4" s="132"/>
      <c r="L4" s="132"/>
      <c r="M4" s="132"/>
      <c r="N4" s="132"/>
      <c r="O4" s="132"/>
      <c r="P4" s="132"/>
      <c r="Q4" s="132"/>
      <c r="R4" s="132"/>
      <c r="S4" s="132"/>
      <c r="T4" s="132"/>
      <c r="U4" s="132"/>
      <c r="V4" s="135"/>
      <c r="W4" s="79"/>
    </row>
    <row r="5" spans="1:23" ht="12">
      <c r="A5" s="129"/>
      <c r="B5" s="132"/>
      <c r="C5" s="132"/>
      <c r="D5" s="132"/>
      <c r="E5" s="132"/>
      <c r="F5" s="132"/>
      <c r="G5" s="132"/>
      <c r="H5" s="132"/>
      <c r="I5" s="132"/>
      <c r="J5" s="132"/>
      <c r="K5" s="132"/>
      <c r="L5" s="132"/>
      <c r="M5" s="132"/>
      <c r="N5" s="132"/>
      <c r="O5" s="132"/>
      <c r="P5" s="132"/>
      <c r="Q5" s="132"/>
      <c r="R5" s="132"/>
      <c r="S5" s="132"/>
      <c r="T5" s="132"/>
      <c r="U5" s="132"/>
      <c r="V5" s="135"/>
      <c r="W5" s="79"/>
    </row>
    <row r="6" spans="1:23" ht="12">
      <c r="A6" s="137"/>
      <c r="B6" s="133"/>
      <c r="C6" s="133"/>
      <c r="D6" s="133"/>
      <c r="E6" s="133"/>
      <c r="F6" s="133"/>
      <c r="G6" s="133"/>
      <c r="H6" s="133"/>
      <c r="I6" s="133"/>
      <c r="J6" s="133"/>
      <c r="K6" s="133"/>
      <c r="L6" s="133"/>
      <c r="M6" s="133"/>
      <c r="N6" s="133"/>
      <c r="O6" s="133"/>
      <c r="P6" s="133"/>
      <c r="Q6" s="133"/>
      <c r="R6" s="133"/>
      <c r="S6" s="133"/>
      <c r="T6" s="133"/>
      <c r="U6" s="133"/>
      <c r="V6" s="136"/>
      <c r="W6" s="79"/>
    </row>
    <row r="7" spans="1:22" s="66" customFormat="1" ht="12" customHeight="1">
      <c r="A7" s="62">
        <v>1</v>
      </c>
      <c r="B7" s="63">
        <v>2</v>
      </c>
      <c r="C7" s="64">
        <v>3</v>
      </c>
      <c r="D7" s="64">
        <v>4</v>
      </c>
      <c r="E7" s="64">
        <v>5</v>
      </c>
      <c r="F7" s="64">
        <v>6</v>
      </c>
      <c r="G7" s="64">
        <v>7</v>
      </c>
      <c r="H7" s="64">
        <v>8</v>
      </c>
      <c r="I7" s="64">
        <v>9</v>
      </c>
      <c r="J7" s="64">
        <v>10</v>
      </c>
      <c r="K7" s="64">
        <v>11</v>
      </c>
      <c r="L7" s="64">
        <v>12</v>
      </c>
      <c r="M7" s="64">
        <v>13</v>
      </c>
      <c r="N7" s="64">
        <v>14</v>
      </c>
      <c r="O7" s="64">
        <v>15</v>
      </c>
      <c r="P7" s="64">
        <v>16</v>
      </c>
      <c r="Q7" s="64">
        <v>17</v>
      </c>
      <c r="R7" s="64">
        <v>18</v>
      </c>
      <c r="S7" s="64">
        <v>19</v>
      </c>
      <c r="T7" s="64">
        <v>20</v>
      </c>
      <c r="U7" s="64">
        <v>21</v>
      </c>
      <c r="V7" s="65">
        <v>22</v>
      </c>
    </row>
    <row r="8" spans="1:22" s="82" customFormat="1" ht="12" customHeight="1">
      <c r="A8" s="81" t="s">
        <v>180</v>
      </c>
      <c r="B8" s="68">
        <v>158558</v>
      </c>
      <c r="C8" s="68">
        <v>104426</v>
      </c>
      <c r="D8" s="68">
        <v>10417</v>
      </c>
      <c r="E8" s="68">
        <v>8085</v>
      </c>
      <c r="F8" s="68">
        <v>16625</v>
      </c>
      <c r="G8" s="68">
        <v>952</v>
      </c>
      <c r="H8" s="68">
        <v>18053</v>
      </c>
      <c r="I8" s="68">
        <v>76605</v>
      </c>
      <c r="J8" s="68">
        <v>50705</v>
      </c>
      <c r="K8" s="68">
        <v>3622</v>
      </c>
      <c r="L8" s="68">
        <v>3641</v>
      </c>
      <c r="M8" s="68">
        <v>7230</v>
      </c>
      <c r="N8" s="68">
        <v>430</v>
      </c>
      <c r="O8" s="68">
        <v>10977</v>
      </c>
      <c r="P8" s="68">
        <v>81953</v>
      </c>
      <c r="Q8" s="68">
        <v>53721</v>
      </c>
      <c r="R8" s="68">
        <v>6795</v>
      </c>
      <c r="S8" s="68">
        <v>4444</v>
      </c>
      <c r="T8" s="68">
        <v>9395</v>
      </c>
      <c r="U8" s="68">
        <v>522</v>
      </c>
      <c r="V8" s="69">
        <v>7076</v>
      </c>
    </row>
    <row r="9" spans="1:22" s="66" customFormat="1" ht="12" customHeight="1">
      <c r="A9" s="70" t="s">
        <v>47</v>
      </c>
      <c r="B9" s="71">
        <v>1147</v>
      </c>
      <c r="C9" s="71">
        <v>569</v>
      </c>
      <c r="D9" s="71">
        <v>51</v>
      </c>
      <c r="E9" s="71">
        <v>38</v>
      </c>
      <c r="F9" s="71">
        <v>41</v>
      </c>
      <c r="G9" s="71">
        <v>6</v>
      </c>
      <c r="H9" s="71">
        <v>442</v>
      </c>
      <c r="I9" s="71">
        <v>625</v>
      </c>
      <c r="J9" s="71">
        <v>299</v>
      </c>
      <c r="K9" s="71">
        <v>18</v>
      </c>
      <c r="L9" s="71">
        <v>14</v>
      </c>
      <c r="M9" s="71">
        <v>19</v>
      </c>
      <c r="N9" s="71">
        <v>3</v>
      </c>
      <c r="O9" s="71">
        <v>272</v>
      </c>
      <c r="P9" s="71">
        <v>522</v>
      </c>
      <c r="Q9" s="71">
        <v>270</v>
      </c>
      <c r="R9" s="71">
        <v>33</v>
      </c>
      <c r="S9" s="71">
        <v>24</v>
      </c>
      <c r="T9" s="71">
        <v>22</v>
      </c>
      <c r="U9" s="71">
        <v>3</v>
      </c>
      <c r="V9" s="72">
        <v>170</v>
      </c>
    </row>
    <row r="10" spans="1:22" s="66" customFormat="1" ht="12" customHeight="1">
      <c r="A10" s="70" t="s">
        <v>181</v>
      </c>
      <c r="B10" s="71">
        <v>210</v>
      </c>
      <c r="C10" s="71">
        <v>84</v>
      </c>
      <c r="D10" s="71">
        <v>8</v>
      </c>
      <c r="E10" s="71">
        <v>7</v>
      </c>
      <c r="F10" s="71">
        <v>23</v>
      </c>
      <c r="G10" s="71">
        <v>1</v>
      </c>
      <c r="H10" s="71">
        <v>87</v>
      </c>
      <c r="I10" s="71">
        <v>116</v>
      </c>
      <c r="J10" s="71">
        <v>50</v>
      </c>
      <c r="K10" s="71">
        <v>3</v>
      </c>
      <c r="L10" s="71">
        <v>4</v>
      </c>
      <c r="M10" s="71">
        <v>10</v>
      </c>
      <c r="N10" s="71">
        <v>0</v>
      </c>
      <c r="O10" s="71">
        <v>49</v>
      </c>
      <c r="P10" s="71">
        <v>94</v>
      </c>
      <c r="Q10" s="71">
        <v>34</v>
      </c>
      <c r="R10" s="71">
        <v>5</v>
      </c>
      <c r="S10" s="71">
        <v>3</v>
      </c>
      <c r="T10" s="71">
        <v>13</v>
      </c>
      <c r="U10" s="71">
        <v>1</v>
      </c>
      <c r="V10" s="72">
        <v>38</v>
      </c>
    </row>
    <row r="11" spans="1:22" s="66" customFormat="1" ht="12" customHeight="1">
      <c r="A11" s="67" t="s">
        <v>16</v>
      </c>
      <c r="B11" s="71">
        <v>253</v>
      </c>
      <c r="C11" s="71">
        <v>116</v>
      </c>
      <c r="D11" s="71">
        <v>35</v>
      </c>
      <c r="E11" s="71">
        <v>18</v>
      </c>
      <c r="F11" s="71">
        <v>29</v>
      </c>
      <c r="G11" s="71">
        <v>8</v>
      </c>
      <c r="H11" s="71">
        <v>47</v>
      </c>
      <c r="I11" s="71">
        <v>107</v>
      </c>
      <c r="J11" s="71">
        <v>56</v>
      </c>
      <c r="K11" s="71">
        <v>16</v>
      </c>
      <c r="L11" s="71">
        <v>9</v>
      </c>
      <c r="M11" s="71">
        <v>5</v>
      </c>
      <c r="N11" s="71">
        <v>2</v>
      </c>
      <c r="O11" s="71">
        <v>19</v>
      </c>
      <c r="P11" s="71">
        <v>146</v>
      </c>
      <c r="Q11" s="71">
        <v>60</v>
      </c>
      <c r="R11" s="71">
        <v>19</v>
      </c>
      <c r="S11" s="71">
        <v>9</v>
      </c>
      <c r="T11" s="71">
        <v>24</v>
      </c>
      <c r="U11" s="71">
        <v>6</v>
      </c>
      <c r="V11" s="72">
        <v>28</v>
      </c>
    </row>
    <row r="12" spans="1:22" s="66" customFormat="1" ht="12" customHeight="1">
      <c r="A12" s="70" t="s">
        <v>108</v>
      </c>
      <c r="B12" s="71">
        <v>7666</v>
      </c>
      <c r="C12" s="71">
        <v>4198</v>
      </c>
      <c r="D12" s="71">
        <v>236</v>
      </c>
      <c r="E12" s="71">
        <v>335</v>
      </c>
      <c r="F12" s="71">
        <v>738</v>
      </c>
      <c r="G12" s="71">
        <v>24</v>
      </c>
      <c r="H12" s="71">
        <v>2135</v>
      </c>
      <c r="I12" s="71">
        <v>3600</v>
      </c>
      <c r="J12" s="71">
        <v>2011</v>
      </c>
      <c r="K12" s="71">
        <v>66</v>
      </c>
      <c r="L12" s="71">
        <v>156</v>
      </c>
      <c r="M12" s="71">
        <v>301</v>
      </c>
      <c r="N12" s="71">
        <v>8</v>
      </c>
      <c r="O12" s="71">
        <v>1058</v>
      </c>
      <c r="P12" s="71">
        <v>4066</v>
      </c>
      <c r="Q12" s="71">
        <v>2187</v>
      </c>
      <c r="R12" s="71">
        <v>170</v>
      </c>
      <c r="S12" s="71">
        <v>179</v>
      </c>
      <c r="T12" s="71">
        <v>437</v>
      </c>
      <c r="U12" s="71">
        <v>16</v>
      </c>
      <c r="V12" s="72">
        <v>1077</v>
      </c>
    </row>
    <row r="13" spans="1:22" s="66" customFormat="1" ht="12" customHeight="1">
      <c r="A13" s="70" t="s">
        <v>109</v>
      </c>
      <c r="B13" s="71">
        <v>2245</v>
      </c>
      <c r="C13" s="71">
        <v>1141</v>
      </c>
      <c r="D13" s="71">
        <v>288</v>
      </c>
      <c r="E13" s="71">
        <v>79</v>
      </c>
      <c r="F13" s="71">
        <v>132</v>
      </c>
      <c r="G13" s="71">
        <v>15</v>
      </c>
      <c r="H13" s="71">
        <v>590</v>
      </c>
      <c r="I13" s="71">
        <v>1335</v>
      </c>
      <c r="J13" s="71">
        <v>708</v>
      </c>
      <c r="K13" s="71">
        <v>131</v>
      </c>
      <c r="L13" s="71">
        <v>39</v>
      </c>
      <c r="M13" s="71">
        <v>76</v>
      </c>
      <c r="N13" s="71">
        <v>6</v>
      </c>
      <c r="O13" s="71">
        <v>375</v>
      </c>
      <c r="P13" s="71">
        <v>910</v>
      </c>
      <c r="Q13" s="71">
        <v>433</v>
      </c>
      <c r="R13" s="71">
        <v>157</v>
      </c>
      <c r="S13" s="71">
        <v>40</v>
      </c>
      <c r="T13" s="71">
        <v>56</v>
      </c>
      <c r="U13" s="71">
        <v>9</v>
      </c>
      <c r="V13" s="72">
        <v>215</v>
      </c>
    </row>
    <row r="14" spans="1:22" s="66" customFormat="1" ht="12" customHeight="1">
      <c r="A14" s="73"/>
      <c r="B14" s="71"/>
      <c r="C14" s="83" t="s">
        <v>58</v>
      </c>
      <c r="D14" s="83" t="s">
        <v>58</v>
      </c>
      <c r="E14" s="83" t="s">
        <v>58</v>
      </c>
      <c r="F14" s="83" t="s">
        <v>58</v>
      </c>
      <c r="G14" s="83" t="s">
        <v>58</v>
      </c>
      <c r="H14" s="83" t="s">
        <v>58</v>
      </c>
      <c r="I14" s="71"/>
      <c r="J14" s="71"/>
      <c r="K14" s="71"/>
      <c r="L14" s="71"/>
      <c r="M14" s="71"/>
      <c r="N14" s="71"/>
      <c r="O14" s="71"/>
      <c r="P14" s="71"/>
      <c r="Q14" s="71"/>
      <c r="R14" s="71"/>
      <c r="S14" s="71"/>
      <c r="T14" s="71"/>
      <c r="U14" s="71"/>
      <c r="V14" s="72"/>
    </row>
    <row r="15" spans="1:22" s="66" customFormat="1" ht="12" customHeight="1">
      <c r="A15" s="67" t="s">
        <v>3</v>
      </c>
      <c r="B15" s="71">
        <v>570</v>
      </c>
      <c r="C15" s="71">
        <v>369</v>
      </c>
      <c r="D15" s="71">
        <v>25</v>
      </c>
      <c r="E15" s="71">
        <v>17</v>
      </c>
      <c r="F15" s="71">
        <v>30</v>
      </c>
      <c r="G15" s="71">
        <v>0</v>
      </c>
      <c r="H15" s="71">
        <v>129</v>
      </c>
      <c r="I15" s="71">
        <v>224</v>
      </c>
      <c r="J15" s="71">
        <v>151</v>
      </c>
      <c r="K15" s="71">
        <v>8</v>
      </c>
      <c r="L15" s="71">
        <v>4</v>
      </c>
      <c r="M15" s="71">
        <v>14</v>
      </c>
      <c r="N15" s="71">
        <v>0</v>
      </c>
      <c r="O15" s="71">
        <v>47</v>
      </c>
      <c r="P15" s="71">
        <v>346</v>
      </c>
      <c r="Q15" s="71">
        <v>218</v>
      </c>
      <c r="R15" s="71">
        <v>17</v>
      </c>
      <c r="S15" s="71">
        <v>13</v>
      </c>
      <c r="T15" s="71">
        <v>16</v>
      </c>
      <c r="U15" s="71">
        <v>0</v>
      </c>
      <c r="V15" s="72">
        <v>82</v>
      </c>
    </row>
    <row r="16" spans="1:22" s="66" customFormat="1" ht="12" customHeight="1">
      <c r="A16" s="70" t="s">
        <v>110</v>
      </c>
      <c r="B16" s="71">
        <v>3</v>
      </c>
      <c r="C16" s="71">
        <v>2</v>
      </c>
      <c r="D16" s="71">
        <v>0</v>
      </c>
      <c r="E16" s="71">
        <v>0</v>
      </c>
      <c r="F16" s="71">
        <v>0</v>
      </c>
      <c r="G16" s="71">
        <v>0</v>
      </c>
      <c r="H16" s="71">
        <v>1</v>
      </c>
      <c r="I16" s="71">
        <v>1</v>
      </c>
      <c r="J16" s="71">
        <v>0</v>
      </c>
      <c r="K16" s="71">
        <v>0</v>
      </c>
      <c r="L16" s="71">
        <v>0</v>
      </c>
      <c r="M16" s="71">
        <v>0</v>
      </c>
      <c r="N16" s="71">
        <v>0</v>
      </c>
      <c r="O16" s="71">
        <v>1</v>
      </c>
      <c r="P16" s="71">
        <v>2</v>
      </c>
      <c r="Q16" s="71">
        <v>2</v>
      </c>
      <c r="R16" s="71">
        <v>0</v>
      </c>
      <c r="S16" s="71">
        <v>0</v>
      </c>
      <c r="T16" s="71">
        <v>0</v>
      </c>
      <c r="U16" s="71">
        <v>0</v>
      </c>
      <c r="V16" s="72">
        <v>0</v>
      </c>
    </row>
    <row r="17" spans="1:22" s="66" customFormat="1" ht="12" customHeight="1">
      <c r="A17" s="70" t="s">
        <v>183</v>
      </c>
      <c r="B17" s="71">
        <v>1599</v>
      </c>
      <c r="C17" s="71">
        <v>607</v>
      </c>
      <c r="D17" s="71">
        <v>48</v>
      </c>
      <c r="E17" s="71">
        <v>17</v>
      </c>
      <c r="F17" s="71">
        <v>146</v>
      </c>
      <c r="G17" s="71">
        <v>3</v>
      </c>
      <c r="H17" s="71">
        <v>778</v>
      </c>
      <c r="I17" s="71">
        <v>1250</v>
      </c>
      <c r="J17" s="71">
        <v>481</v>
      </c>
      <c r="K17" s="71">
        <v>31</v>
      </c>
      <c r="L17" s="71">
        <v>9</v>
      </c>
      <c r="M17" s="71">
        <v>108</v>
      </c>
      <c r="N17" s="71">
        <v>3</v>
      </c>
      <c r="O17" s="71">
        <v>618</v>
      </c>
      <c r="P17" s="71">
        <v>349</v>
      </c>
      <c r="Q17" s="71">
        <v>126</v>
      </c>
      <c r="R17" s="71">
        <v>17</v>
      </c>
      <c r="S17" s="71">
        <v>8</v>
      </c>
      <c r="T17" s="71">
        <v>38</v>
      </c>
      <c r="U17" s="71">
        <v>0</v>
      </c>
      <c r="V17" s="72">
        <v>160</v>
      </c>
    </row>
    <row r="18" spans="1:22" s="66" customFormat="1" ht="12" customHeight="1">
      <c r="A18" s="70" t="s">
        <v>112</v>
      </c>
      <c r="B18" s="71">
        <v>0</v>
      </c>
      <c r="C18" s="71">
        <v>0</v>
      </c>
      <c r="D18" s="71">
        <v>0</v>
      </c>
      <c r="E18" s="71">
        <v>0</v>
      </c>
      <c r="F18" s="71">
        <v>0</v>
      </c>
      <c r="G18" s="71">
        <v>0</v>
      </c>
      <c r="H18" s="71">
        <v>0</v>
      </c>
      <c r="I18" s="71">
        <v>0</v>
      </c>
      <c r="J18" s="71">
        <v>0</v>
      </c>
      <c r="K18" s="71">
        <v>0</v>
      </c>
      <c r="L18" s="71">
        <v>0</v>
      </c>
      <c r="M18" s="71">
        <v>0</v>
      </c>
      <c r="N18" s="71">
        <v>0</v>
      </c>
      <c r="O18" s="71">
        <v>0</v>
      </c>
      <c r="P18" s="71">
        <v>0</v>
      </c>
      <c r="Q18" s="71">
        <v>0</v>
      </c>
      <c r="R18" s="71">
        <v>0</v>
      </c>
      <c r="S18" s="71">
        <v>0</v>
      </c>
      <c r="T18" s="71">
        <v>0</v>
      </c>
      <c r="U18" s="71">
        <v>0</v>
      </c>
      <c r="V18" s="72">
        <v>0</v>
      </c>
    </row>
    <row r="19" spans="1:22" s="66" customFormat="1" ht="12" customHeight="1">
      <c r="A19" s="70" t="s">
        <v>161</v>
      </c>
      <c r="B19" s="71">
        <v>9233</v>
      </c>
      <c r="C19" s="71">
        <v>6122</v>
      </c>
      <c r="D19" s="71">
        <v>1595</v>
      </c>
      <c r="E19" s="71">
        <v>489</v>
      </c>
      <c r="F19" s="71">
        <v>351</v>
      </c>
      <c r="G19" s="71">
        <v>45</v>
      </c>
      <c r="H19" s="71">
        <v>631</v>
      </c>
      <c r="I19" s="71">
        <v>3023</v>
      </c>
      <c r="J19" s="71">
        <v>2059</v>
      </c>
      <c r="K19" s="71">
        <v>447</v>
      </c>
      <c r="L19" s="71">
        <v>168</v>
      </c>
      <c r="M19" s="71">
        <v>108</v>
      </c>
      <c r="N19" s="71">
        <v>12</v>
      </c>
      <c r="O19" s="71">
        <v>229</v>
      </c>
      <c r="P19" s="71">
        <v>6210</v>
      </c>
      <c r="Q19" s="71">
        <v>4063</v>
      </c>
      <c r="R19" s="71">
        <v>1148</v>
      </c>
      <c r="S19" s="71">
        <v>321</v>
      </c>
      <c r="T19" s="71">
        <v>243</v>
      </c>
      <c r="U19" s="71">
        <v>33</v>
      </c>
      <c r="V19" s="72">
        <v>402</v>
      </c>
    </row>
    <row r="20" spans="1:22" s="66" customFormat="1" ht="12" customHeight="1">
      <c r="A20" s="73"/>
      <c r="B20" s="71"/>
      <c r="C20" s="83" t="s">
        <v>58</v>
      </c>
      <c r="D20" s="83" t="s">
        <v>58</v>
      </c>
      <c r="E20" s="83" t="s">
        <v>58</v>
      </c>
      <c r="F20" s="83" t="s">
        <v>58</v>
      </c>
      <c r="G20" s="83" t="s">
        <v>58</v>
      </c>
      <c r="H20" s="83" t="s">
        <v>58</v>
      </c>
      <c r="I20" s="71"/>
      <c r="J20" s="71"/>
      <c r="K20" s="71"/>
      <c r="L20" s="71"/>
      <c r="M20" s="71"/>
      <c r="N20" s="71"/>
      <c r="O20" s="71"/>
      <c r="P20" s="71"/>
      <c r="Q20" s="71"/>
      <c r="R20" s="71"/>
      <c r="S20" s="71"/>
      <c r="T20" s="71"/>
      <c r="U20" s="71"/>
      <c r="V20" s="72"/>
    </row>
    <row r="21" spans="1:22" s="66" customFormat="1" ht="12" customHeight="1">
      <c r="A21" s="70" t="s">
        <v>185</v>
      </c>
      <c r="B21" s="71">
        <v>7704</v>
      </c>
      <c r="C21" s="71">
        <v>2471</v>
      </c>
      <c r="D21" s="71">
        <v>162</v>
      </c>
      <c r="E21" s="71">
        <v>209</v>
      </c>
      <c r="F21" s="71">
        <v>564</v>
      </c>
      <c r="G21" s="71">
        <v>9</v>
      </c>
      <c r="H21" s="71">
        <v>4289</v>
      </c>
      <c r="I21" s="71">
        <v>5934</v>
      </c>
      <c r="J21" s="71">
        <v>1917</v>
      </c>
      <c r="K21" s="71">
        <v>107</v>
      </c>
      <c r="L21" s="71">
        <v>139</v>
      </c>
      <c r="M21" s="71">
        <v>373</v>
      </c>
      <c r="N21" s="71">
        <v>8</v>
      </c>
      <c r="O21" s="71">
        <v>3390</v>
      </c>
      <c r="P21" s="71">
        <v>1770</v>
      </c>
      <c r="Q21" s="71">
        <v>554</v>
      </c>
      <c r="R21" s="71">
        <v>55</v>
      </c>
      <c r="S21" s="71">
        <v>70</v>
      </c>
      <c r="T21" s="71">
        <v>191</v>
      </c>
      <c r="U21" s="71">
        <v>1</v>
      </c>
      <c r="V21" s="72">
        <v>899</v>
      </c>
    </row>
    <row r="22" spans="1:22" s="66" customFormat="1" ht="12" customHeight="1">
      <c r="A22" s="70" t="s">
        <v>115</v>
      </c>
      <c r="B22" s="71">
        <v>67</v>
      </c>
      <c r="C22" s="71">
        <v>34</v>
      </c>
      <c r="D22" s="71">
        <v>1</v>
      </c>
      <c r="E22" s="71">
        <v>1</v>
      </c>
      <c r="F22" s="71">
        <v>5</v>
      </c>
      <c r="G22" s="71">
        <v>1</v>
      </c>
      <c r="H22" s="71">
        <v>25</v>
      </c>
      <c r="I22" s="71">
        <v>50</v>
      </c>
      <c r="J22" s="71">
        <v>25</v>
      </c>
      <c r="K22" s="71">
        <v>1</v>
      </c>
      <c r="L22" s="71">
        <v>1</v>
      </c>
      <c r="M22" s="71">
        <v>2</v>
      </c>
      <c r="N22" s="71">
        <v>0</v>
      </c>
      <c r="O22" s="71">
        <v>21</v>
      </c>
      <c r="P22" s="71">
        <v>17</v>
      </c>
      <c r="Q22" s="71">
        <v>9</v>
      </c>
      <c r="R22" s="71">
        <v>0</v>
      </c>
      <c r="S22" s="71">
        <v>0</v>
      </c>
      <c r="T22" s="71">
        <v>3</v>
      </c>
      <c r="U22" s="71">
        <v>1</v>
      </c>
      <c r="V22" s="72">
        <v>4</v>
      </c>
    </row>
    <row r="23" spans="1:22" s="66" customFormat="1" ht="12" customHeight="1">
      <c r="A23" s="67" t="s">
        <v>18</v>
      </c>
      <c r="B23" s="71">
        <v>1332</v>
      </c>
      <c r="C23" s="71">
        <v>1041</v>
      </c>
      <c r="D23" s="71">
        <v>61</v>
      </c>
      <c r="E23" s="71">
        <v>43</v>
      </c>
      <c r="F23" s="71">
        <v>56</v>
      </c>
      <c r="G23" s="71">
        <v>9</v>
      </c>
      <c r="H23" s="71">
        <v>122</v>
      </c>
      <c r="I23" s="71">
        <v>522</v>
      </c>
      <c r="J23" s="71">
        <v>422</v>
      </c>
      <c r="K23" s="71">
        <v>21</v>
      </c>
      <c r="L23" s="71">
        <v>16</v>
      </c>
      <c r="M23" s="71">
        <v>18</v>
      </c>
      <c r="N23" s="71">
        <v>3</v>
      </c>
      <c r="O23" s="71">
        <v>42</v>
      </c>
      <c r="P23" s="71">
        <v>810</v>
      </c>
      <c r="Q23" s="71">
        <v>619</v>
      </c>
      <c r="R23" s="71">
        <v>40</v>
      </c>
      <c r="S23" s="71">
        <v>27</v>
      </c>
      <c r="T23" s="71">
        <v>38</v>
      </c>
      <c r="U23" s="71">
        <v>6</v>
      </c>
      <c r="V23" s="72">
        <v>80</v>
      </c>
    </row>
    <row r="24" spans="1:22" s="66" customFormat="1" ht="12" customHeight="1">
      <c r="A24" s="70" t="s">
        <v>50</v>
      </c>
      <c r="B24" s="71">
        <v>296</v>
      </c>
      <c r="C24" s="71">
        <v>163</v>
      </c>
      <c r="D24" s="71">
        <v>30</v>
      </c>
      <c r="E24" s="71">
        <v>13</v>
      </c>
      <c r="F24" s="71">
        <v>14</v>
      </c>
      <c r="G24" s="71">
        <v>4</v>
      </c>
      <c r="H24" s="71">
        <v>72</v>
      </c>
      <c r="I24" s="71">
        <v>64</v>
      </c>
      <c r="J24" s="71">
        <v>35</v>
      </c>
      <c r="K24" s="71">
        <v>6</v>
      </c>
      <c r="L24" s="71">
        <v>2</v>
      </c>
      <c r="M24" s="71">
        <v>1</v>
      </c>
      <c r="N24" s="71">
        <v>1</v>
      </c>
      <c r="O24" s="71">
        <v>19</v>
      </c>
      <c r="P24" s="71">
        <v>232</v>
      </c>
      <c r="Q24" s="71">
        <v>128</v>
      </c>
      <c r="R24" s="71">
        <v>24</v>
      </c>
      <c r="S24" s="71">
        <v>11</v>
      </c>
      <c r="T24" s="71">
        <v>13</v>
      </c>
      <c r="U24" s="71">
        <v>3</v>
      </c>
      <c r="V24" s="72">
        <v>53</v>
      </c>
    </row>
    <row r="25" spans="1:22" s="66" customFormat="1" ht="12" customHeight="1">
      <c r="A25" s="67" t="s">
        <v>19</v>
      </c>
      <c r="B25" s="71">
        <v>1091</v>
      </c>
      <c r="C25" s="71">
        <v>562</v>
      </c>
      <c r="D25" s="71">
        <v>20</v>
      </c>
      <c r="E25" s="71">
        <v>97</v>
      </c>
      <c r="F25" s="71">
        <v>44</v>
      </c>
      <c r="G25" s="71">
        <v>4</v>
      </c>
      <c r="H25" s="71">
        <v>364</v>
      </c>
      <c r="I25" s="71">
        <v>446</v>
      </c>
      <c r="J25" s="71">
        <v>233</v>
      </c>
      <c r="K25" s="71">
        <v>5</v>
      </c>
      <c r="L25" s="71">
        <v>35</v>
      </c>
      <c r="M25" s="71">
        <v>10</v>
      </c>
      <c r="N25" s="71">
        <v>2</v>
      </c>
      <c r="O25" s="71">
        <v>161</v>
      </c>
      <c r="P25" s="71">
        <v>645</v>
      </c>
      <c r="Q25" s="71">
        <v>329</v>
      </c>
      <c r="R25" s="71">
        <v>15</v>
      </c>
      <c r="S25" s="71">
        <v>62</v>
      </c>
      <c r="T25" s="71">
        <v>34</v>
      </c>
      <c r="U25" s="71">
        <v>2</v>
      </c>
      <c r="V25" s="72">
        <v>203</v>
      </c>
    </row>
    <row r="26" spans="1:22" s="66" customFormat="1" ht="12" customHeight="1">
      <c r="A26" s="73"/>
      <c r="B26" s="71"/>
      <c r="C26" s="83" t="s">
        <v>58</v>
      </c>
      <c r="D26" s="83" t="s">
        <v>58</v>
      </c>
      <c r="E26" s="83" t="s">
        <v>58</v>
      </c>
      <c r="F26" s="83" t="s">
        <v>58</v>
      </c>
      <c r="G26" s="83" t="s">
        <v>58</v>
      </c>
      <c r="H26" s="83" t="s">
        <v>58</v>
      </c>
      <c r="I26" s="71"/>
      <c r="J26" s="71"/>
      <c r="K26" s="71"/>
      <c r="L26" s="71"/>
      <c r="M26" s="71"/>
      <c r="N26" s="71"/>
      <c r="O26" s="71"/>
      <c r="P26" s="71"/>
      <c r="Q26" s="71"/>
      <c r="R26" s="71"/>
      <c r="S26" s="71"/>
      <c r="T26" s="71"/>
      <c r="U26" s="71"/>
      <c r="V26" s="72"/>
    </row>
    <row r="27" spans="1:22" s="66" customFormat="1" ht="12" customHeight="1">
      <c r="A27" s="70" t="s">
        <v>186</v>
      </c>
      <c r="B27" s="71">
        <v>57746</v>
      </c>
      <c r="C27" s="71">
        <v>40134</v>
      </c>
      <c r="D27" s="71">
        <v>3426</v>
      </c>
      <c r="E27" s="71">
        <v>2652</v>
      </c>
      <c r="F27" s="71">
        <v>9405</v>
      </c>
      <c r="G27" s="71">
        <v>337</v>
      </c>
      <c r="H27" s="71">
        <v>1792</v>
      </c>
      <c r="I27" s="71">
        <v>23946</v>
      </c>
      <c r="J27" s="71">
        <v>16904</v>
      </c>
      <c r="K27" s="71">
        <v>1097</v>
      </c>
      <c r="L27" s="71">
        <v>1113</v>
      </c>
      <c r="M27" s="71">
        <v>3921</v>
      </c>
      <c r="N27" s="71">
        <v>139</v>
      </c>
      <c r="O27" s="71">
        <v>772</v>
      </c>
      <c r="P27" s="71">
        <v>33800</v>
      </c>
      <c r="Q27" s="71">
        <v>23230</v>
      </c>
      <c r="R27" s="71">
        <v>2329</v>
      </c>
      <c r="S27" s="71">
        <v>1539</v>
      </c>
      <c r="T27" s="71">
        <v>5484</v>
      </c>
      <c r="U27" s="71">
        <v>198</v>
      </c>
      <c r="V27" s="72">
        <v>1020</v>
      </c>
    </row>
    <row r="28" spans="1:22" s="66" customFormat="1" ht="12" customHeight="1">
      <c r="A28" s="70" t="s">
        <v>53</v>
      </c>
      <c r="B28" s="71">
        <v>106</v>
      </c>
      <c r="C28" s="71">
        <v>71</v>
      </c>
      <c r="D28" s="71">
        <v>7</v>
      </c>
      <c r="E28" s="71">
        <v>2</v>
      </c>
      <c r="F28" s="71">
        <v>5</v>
      </c>
      <c r="G28" s="71">
        <v>1</v>
      </c>
      <c r="H28" s="71">
        <v>20</v>
      </c>
      <c r="I28" s="71">
        <v>57</v>
      </c>
      <c r="J28" s="71">
        <v>35</v>
      </c>
      <c r="K28" s="71">
        <v>3</v>
      </c>
      <c r="L28" s="71">
        <v>2</v>
      </c>
      <c r="M28" s="71">
        <v>4</v>
      </c>
      <c r="N28" s="71">
        <v>1</v>
      </c>
      <c r="O28" s="71">
        <v>12</v>
      </c>
      <c r="P28" s="71">
        <v>49</v>
      </c>
      <c r="Q28" s="71">
        <v>36</v>
      </c>
      <c r="R28" s="71">
        <v>4</v>
      </c>
      <c r="S28" s="71">
        <v>0</v>
      </c>
      <c r="T28" s="71">
        <v>1</v>
      </c>
      <c r="U28" s="71">
        <v>0</v>
      </c>
      <c r="V28" s="72">
        <v>8</v>
      </c>
    </row>
    <row r="29" spans="1:22" s="66" customFormat="1" ht="12" customHeight="1">
      <c r="A29" s="70" t="s">
        <v>54</v>
      </c>
      <c r="B29" s="71">
        <v>44626</v>
      </c>
      <c r="C29" s="71">
        <v>33106</v>
      </c>
      <c r="D29" s="71">
        <v>3216</v>
      </c>
      <c r="E29" s="71">
        <v>3190</v>
      </c>
      <c r="F29" s="71">
        <v>3764</v>
      </c>
      <c r="G29" s="71">
        <v>369</v>
      </c>
      <c r="H29" s="71">
        <v>981</v>
      </c>
      <c r="I29" s="71">
        <v>23552</v>
      </c>
      <c r="J29" s="71">
        <v>18415</v>
      </c>
      <c r="K29" s="71">
        <v>1216</v>
      </c>
      <c r="L29" s="71">
        <v>1553</v>
      </c>
      <c r="M29" s="71">
        <v>1704</v>
      </c>
      <c r="N29" s="71">
        <v>179</v>
      </c>
      <c r="O29" s="71">
        <v>485</v>
      </c>
      <c r="P29" s="71">
        <v>21074</v>
      </c>
      <c r="Q29" s="71">
        <v>14691</v>
      </c>
      <c r="R29" s="71">
        <v>2000</v>
      </c>
      <c r="S29" s="71">
        <v>1637</v>
      </c>
      <c r="T29" s="71">
        <v>2060</v>
      </c>
      <c r="U29" s="71">
        <v>190</v>
      </c>
      <c r="V29" s="72">
        <v>496</v>
      </c>
    </row>
    <row r="30" spans="1:22" s="66" customFormat="1" ht="12" customHeight="1">
      <c r="A30" s="67" t="s">
        <v>4</v>
      </c>
      <c r="B30" s="71">
        <v>96</v>
      </c>
      <c r="C30" s="71">
        <v>71</v>
      </c>
      <c r="D30" s="71">
        <v>9</v>
      </c>
      <c r="E30" s="71">
        <v>5</v>
      </c>
      <c r="F30" s="71">
        <v>1</v>
      </c>
      <c r="G30" s="71">
        <v>0</v>
      </c>
      <c r="H30" s="71">
        <v>10</v>
      </c>
      <c r="I30" s="71">
        <v>40</v>
      </c>
      <c r="J30" s="71">
        <v>32</v>
      </c>
      <c r="K30" s="71">
        <v>4</v>
      </c>
      <c r="L30" s="71">
        <v>1</v>
      </c>
      <c r="M30" s="71">
        <v>0</v>
      </c>
      <c r="N30" s="71">
        <v>0</v>
      </c>
      <c r="O30" s="71">
        <v>3</v>
      </c>
      <c r="P30" s="71">
        <v>56</v>
      </c>
      <c r="Q30" s="71">
        <v>39</v>
      </c>
      <c r="R30" s="71">
        <v>5</v>
      </c>
      <c r="S30" s="71">
        <v>4</v>
      </c>
      <c r="T30" s="71">
        <v>1</v>
      </c>
      <c r="U30" s="71">
        <v>0</v>
      </c>
      <c r="V30" s="72">
        <v>7</v>
      </c>
    </row>
    <row r="31" spans="1:22" s="66" customFormat="1" ht="12" customHeight="1">
      <c r="A31" s="70" t="s">
        <v>188</v>
      </c>
      <c r="B31" s="71">
        <v>64</v>
      </c>
      <c r="C31" s="71">
        <v>38</v>
      </c>
      <c r="D31" s="71">
        <v>4</v>
      </c>
      <c r="E31" s="71">
        <v>3</v>
      </c>
      <c r="F31" s="71">
        <v>2</v>
      </c>
      <c r="G31" s="71">
        <v>0</v>
      </c>
      <c r="H31" s="71">
        <v>17</v>
      </c>
      <c r="I31" s="71">
        <v>20</v>
      </c>
      <c r="J31" s="71">
        <v>10</v>
      </c>
      <c r="K31" s="71">
        <v>2</v>
      </c>
      <c r="L31" s="71">
        <v>2</v>
      </c>
      <c r="M31" s="71">
        <v>0</v>
      </c>
      <c r="N31" s="71">
        <v>0</v>
      </c>
      <c r="O31" s="71">
        <v>6</v>
      </c>
      <c r="P31" s="71">
        <v>44</v>
      </c>
      <c r="Q31" s="71">
        <v>28</v>
      </c>
      <c r="R31" s="71">
        <v>2</v>
      </c>
      <c r="S31" s="71">
        <v>1</v>
      </c>
      <c r="T31" s="71">
        <v>2</v>
      </c>
      <c r="U31" s="71">
        <v>0</v>
      </c>
      <c r="V31" s="72">
        <v>11</v>
      </c>
    </row>
    <row r="32" spans="1:22" s="66" customFormat="1" ht="12" customHeight="1">
      <c r="A32" s="70"/>
      <c r="B32" s="71"/>
      <c r="C32" s="71"/>
      <c r="D32" s="71"/>
      <c r="E32" s="71"/>
      <c r="F32" s="71"/>
      <c r="G32" s="71"/>
      <c r="H32" s="71"/>
      <c r="I32" s="71"/>
      <c r="J32" s="71"/>
      <c r="K32" s="71"/>
      <c r="L32" s="71"/>
      <c r="M32" s="71"/>
      <c r="N32" s="71"/>
      <c r="O32" s="71"/>
      <c r="P32" s="71"/>
      <c r="Q32" s="71"/>
      <c r="R32" s="71"/>
      <c r="S32" s="71"/>
      <c r="T32" s="71"/>
      <c r="U32" s="71"/>
      <c r="V32" s="72"/>
    </row>
    <row r="33" spans="1:22" s="66" customFormat="1" ht="12" customHeight="1">
      <c r="A33" s="70" t="s">
        <v>56</v>
      </c>
      <c r="B33" s="71">
        <v>1592</v>
      </c>
      <c r="C33" s="71">
        <v>706</v>
      </c>
      <c r="D33" s="71">
        <v>27</v>
      </c>
      <c r="E33" s="71">
        <v>34</v>
      </c>
      <c r="F33" s="71">
        <v>92</v>
      </c>
      <c r="G33" s="71">
        <v>2</v>
      </c>
      <c r="H33" s="71">
        <v>731</v>
      </c>
      <c r="I33" s="71">
        <v>1116</v>
      </c>
      <c r="J33" s="71">
        <v>523</v>
      </c>
      <c r="K33" s="71">
        <v>17</v>
      </c>
      <c r="L33" s="71">
        <v>25</v>
      </c>
      <c r="M33" s="71">
        <v>49</v>
      </c>
      <c r="N33" s="71">
        <v>2</v>
      </c>
      <c r="O33" s="71">
        <v>500</v>
      </c>
      <c r="P33" s="71">
        <v>476</v>
      </c>
      <c r="Q33" s="71">
        <v>183</v>
      </c>
      <c r="R33" s="71">
        <v>10</v>
      </c>
      <c r="S33" s="71">
        <v>9</v>
      </c>
      <c r="T33" s="71">
        <v>43</v>
      </c>
      <c r="U33" s="71">
        <v>0</v>
      </c>
      <c r="V33" s="72">
        <v>231</v>
      </c>
    </row>
    <row r="34" spans="1:22" s="66" customFormat="1" ht="12" customHeight="1">
      <c r="A34" s="70" t="s">
        <v>9</v>
      </c>
      <c r="B34" s="71">
        <v>0</v>
      </c>
      <c r="C34" s="71">
        <v>0</v>
      </c>
      <c r="D34" s="71">
        <v>0</v>
      </c>
      <c r="E34" s="71">
        <v>0</v>
      </c>
      <c r="F34" s="71">
        <v>0</v>
      </c>
      <c r="G34" s="71">
        <v>0</v>
      </c>
      <c r="H34" s="71">
        <v>0</v>
      </c>
      <c r="I34" s="71">
        <v>0</v>
      </c>
      <c r="J34" s="71">
        <v>0</v>
      </c>
      <c r="K34" s="71">
        <v>0</v>
      </c>
      <c r="L34" s="71">
        <v>0</v>
      </c>
      <c r="M34" s="71">
        <v>0</v>
      </c>
      <c r="N34" s="71">
        <v>0</v>
      </c>
      <c r="O34" s="71">
        <v>0</v>
      </c>
      <c r="P34" s="71">
        <v>0</v>
      </c>
      <c r="Q34" s="71">
        <v>0</v>
      </c>
      <c r="R34" s="71">
        <v>0</v>
      </c>
      <c r="S34" s="71">
        <v>0</v>
      </c>
      <c r="T34" s="71">
        <v>0</v>
      </c>
      <c r="U34" s="71">
        <v>0</v>
      </c>
      <c r="V34" s="72">
        <v>0</v>
      </c>
    </row>
    <row r="35" spans="1:22" s="66" customFormat="1" ht="12" customHeight="1">
      <c r="A35" s="70" t="s">
        <v>10</v>
      </c>
      <c r="B35" s="71">
        <v>0</v>
      </c>
      <c r="C35" s="71">
        <v>0</v>
      </c>
      <c r="D35" s="71">
        <v>0</v>
      </c>
      <c r="E35" s="71">
        <v>0</v>
      </c>
      <c r="F35" s="71">
        <v>0</v>
      </c>
      <c r="G35" s="71">
        <v>0</v>
      </c>
      <c r="H35" s="71">
        <v>0</v>
      </c>
      <c r="I35" s="71">
        <v>0</v>
      </c>
      <c r="J35" s="71">
        <v>0</v>
      </c>
      <c r="K35" s="71">
        <v>0</v>
      </c>
      <c r="L35" s="71">
        <v>0</v>
      </c>
      <c r="M35" s="71">
        <v>0</v>
      </c>
      <c r="N35" s="71">
        <v>0</v>
      </c>
      <c r="O35" s="71">
        <v>0</v>
      </c>
      <c r="P35" s="71">
        <v>0</v>
      </c>
      <c r="Q35" s="71">
        <v>0</v>
      </c>
      <c r="R35" s="71">
        <v>0</v>
      </c>
      <c r="S35" s="71">
        <v>0</v>
      </c>
      <c r="T35" s="71">
        <v>0</v>
      </c>
      <c r="U35" s="71">
        <v>0</v>
      </c>
      <c r="V35" s="72">
        <v>0</v>
      </c>
    </row>
    <row r="36" spans="1:22" s="66" customFormat="1" ht="12" customHeight="1">
      <c r="A36" s="70" t="s">
        <v>189</v>
      </c>
      <c r="B36" s="71">
        <v>631</v>
      </c>
      <c r="C36" s="71">
        <v>393</v>
      </c>
      <c r="D36" s="71">
        <v>48</v>
      </c>
      <c r="E36" s="71">
        <v>25</v>
      </c>
      <c r="F36" s="71">
        <v>31</v>
      </c>
      <c r="G36" s="71">
        <v>6</v>
      </c>
      <c r="H36" s="71">
        <v>128</v>
      </c>
      <c r="I36" s="71">
        <v>265</v>
      </c>
      <c r="J36" s="71">
        <v>159</v>
      </c>
      <c r="K36" s="71">
        <v>14</v>
      </c>
      <c r="L36" s="71">
        <v>13</v>
      </c>
      <c r="M36" s="71">
        <v>10</v>
      </c>
      <c r="N36" s="71">
        <v>3</v>
      </c>
      <c r="O36" s="71">
        <v>66</v>
      </c>
      <c r="P36" s="71">
        <v>366</v>
      </c>
      <c r="Q36" s="71">
        <v>234</v>
      </c>
      <c r="R36" s="71">
        <v>34</v>
      </c>
      <c r="S36" s="71">
        <v>12</v>
      </c>
      <c r="T36" s="71">
        <v>21</v>
      </c>
      <c r="U36" s="71">
        <v>3</v>
      </c>
      <c r="V36" s="72">
        <v>62</v>
      </c>
    </row>
    <row r="37" spans="1:22" s="66" customFormat="1" ht="12" customHeight="1">
      <c r="A37" s="70" t="s">
        <v>12</v>
      </c>
      <c r="B37" s="71">
        <v>266</v>
      </c>
      <c r="C37" s="71">
        <v>178</v>
      </c>
      <c r="D37" s="71">
        <v>16</v>
      </c>
      <c r="E37" s="71">
        <v>6</v>
      </c>
      <c r="F37" s="71">
        <v>12</v>
      </c>
      <c r="G37" s="71">
        <v>2</v>
      </c>
      <c r="H37" s="71">
        <v>52</v>
      </c>
      <c r="I37" s="71">
        <v>140</v>
      </c>
      <c r="J37" s="71">
        <v>89</v>
      </c>
      <c r="K37" s="71">
        <v>8</v>
      </c>
      <c r="L37" s="71">
        <v>4</v>
      </c>
      <c r="M37" s="71">
        <v>3</v>
      </c>
      <c r="N37" s="71">
        <v>1</v>
      </c>
      <c r="O37" s="71">
        <v>35</v>
      </c>
      <c r="P37" s="71">
        <v>126</v>
      </c>
      <c r="Q37" s="71">
        <v>89</v>
      </c>
      <c r="R37" s="71">
        <v>8</v>
      </c>
      <c r="S37" s="71">
        <v>2</v>
      </c>
      <c r="T37" s="71">
        <v>9</v>
      </c>
      <c r="U37" s="71">
        <v>1</v>
      </c>
      <c r="V37" s="72">
        <v>17</v>
      </c>
    </row>
    <row r="38" spans="1:22" s="66" customFormat="1" ht="12" customHeight="1">
      <c r="A38" s="70"/>
      <c r="B38" s="71"/>
      <c r="C38" s="71"/>
      <c r="D38" s="71"/>
      <c r="E38" s="71"/>
      <c r="F38" s="71"/>
      <c r="G38" s="71"/>
      <c r="H38" s="71"/>
      <c r="I38" s="71"/>
      <c r="J38" s="71"/>
      <c r="K38" s="71"/>
      <c r="L38" s="71"/>
      <c r="M38" s="71"/>
      <c r="N38" s="71"/>
      <c r="O38" s="71"/>
      <c r="P38" s="71"/>
      <c r="Q38" s="71"/>
      <c r="R38" s="71"/>
      <c r="S38" s="71"/>
      <c r="T38" s="71"/>
      <c r="U38" s="71"/>
      <c r="V38" s="72"/>
    </row>
    <row r="39" spans="1:22" s="66" customFormat="1" ht="12" customHeight="1">
      <c r="A39" s="67" t="s">
        <v>21</v>
      </c>
      <c r="B39" s="71">
        <v>667</v>
      </c>
      <c r="C39" s="71">
        <v>481</v>
      </c>
      <c r="D39" s="71">
        <v>33</v>
      </c>
      <c r="E39" s="71">
        <v>24</v>
      </c>
      <c r="F39" s="71">
        <v>31</v>
      </c>
      <c r="G39" s="71">
        <v>1</v>
      </c>
      <c r="H39" s="71">
        <v>97</v>
      </c>
      <c r="I39" s="71">
        <v>450</v>
      </c>
      <c r="J39" s="71">
        <v>333</v>
      </c>
      <c r="K39" s="71">
        <v>19</v>
      </c>
      <c r="L39" s="71">
        <v>15</v>
      </c>
      <c r="M39" s="71">
        <v>18</v>
      </c>
      <c r="N39" s="71">
        <v>1</v>
      </c>
      <c r="O39" s="71">
        <v>64</v>
      </c>
      <c r="P39" s="71">
        <v>217</v>
      </c>
      <c r="Q39" s="71">
        <v>148</v>
      </c>
      <c r="R39" s="71">
        <v>14</v>
      </c>
      <c r="S39" s="71">
        <v>9</v>
      </c>
      <c r="T39" s="71">
        <v>13</v>
      </c>
      <c r="U39" s="71">
        <v>0</v>
      </c>
      <c r="V39" s="72">
        <v>33</v>
      </c>
    </row>
    <row r="40" spans="1:22" s="66" customFormat="1" ht="12" customHeight="1">
      <c r="A40" s="70" t="s">
        <v>123</v>
      </c>
      <c r="B40" s="71">
        <v>5063</v>
      </c>
      <c r="C40" s="71">
        <v>2481</v>
      </c>
      <c r="D40" s="71">
        <v>102</v>
      </c>
      <c r="E40" s="71">
        <v>126</v>
      </c>
      <c r="F40" s="71">
        <v>256</v>
      </c>
      <c r="G40" s="71">
        <v>15</v>
      </c>
      <c r="H40" s="71">
        <v>2083</v>
      </c>
      <c r="I40" s="71">
        <v>3404</v>
      </c>
      <c r="J40" s="71">
        <v>1679</v>
      </c>
      <c r="K40" s="71">
        <v>57</v>
      </c>
      <c r="L40" s="71">
        <v>67</v>
      </c>
      <c r="M40" s="71">
        <v>157</v>
      </c>
      <c r="N40" s="71">
        <v>11</v>
      </c>
      <c r="O40" s="71">
        <v>1433</v>
      </c>
      <c r="P40" s="71">
        <v>1659</v>
      </c>
      <c r="Q40" s="71">
        <v>802</v>
      </c>
      <c r="R40" s="71">
        <v>45</v>
      </c>
      <c r="S40" s="71">
        <v>59</v>
      </c>
      <c r="T40" s="71">
        <v>99</v>
      </c>
      <c r="U40" s="71">
        <v>4</v>
      </c>
      <c r="V40" s="72">
        <v>650</v>
      </c>
    </row>
    <row r="41" spans="1:22" s="66" customFormat="1" ht="12" customHeight="1">
      <c r="A41" s="70" t="s">
        <v>124</v>
      </c>
      <c r="B41" s="71">
        <v>0</v>
      </c>
      <c r="C41" s="71">
        <v>0</v>
      </c>
      <c r="D41" s="71">
        <v>0</v>
      </c>
      <c r="E41" s="71">
        <v>0</v>
      </c>
      <c r="F41" s="71">
        <v>0</v>
      </c>
      <c r="G41" s="71">
        <v>0</v>
      </c>
      <c r="H41" s="71">
        <v>0</v>
      </c>
      <c r="I41" s="71">
        <v>0</v>
      </c>
      <c r="J41" s="71">
        <v>0</v>
      </c>
      <c r="K41" s="71">
        <v>0</v>
      </c>
      <c r="L41" s="71">
        <v>0</v>
      </c>
      <c r="M41" s="71">
        <v>0</v>
      </c>
      <c r="N41" s="71">
        <v>0</v>
      </c>
      <c r="O41" s="71">
        <v>0</v>
      </c>
      <c r="P41" s="71">
        <v>0</v>
      </c>
      <c r="Q41" s="71">
        <v>0</v>
      </c>
      <c r="R41" s="71">
        <v>0</v>
      </c>
      <c r="S41" s="71">
        <v>0</v>
      </c>
      <c r="T41" s="71">
        <v>0</v>
      </c>
      <c r="U41" s="71">
        <v>0</v>
      </c>
      <c r="V41" s="71">
        <v>0</v>
      </c>
    </row>
    <row r="42" spans="1:22" s="66" customFormat="1" ht="12" customHeight="1">
      <c r="A42" s="70" t="s">
        <v>125</v>
      </c>
      <c r="B42" s="71">
        <v>5540</v>
      </c>
      <c r="C42" s="71">
        <v>4116</v>
      </c>
      <c r="D42" s="71">
        <v>376</v>
      </c>
      <c r="E42" s="71">
        <v>321</v>
      </c>
      <c r="F42" s="71">
        <v>326</v>
      </c>
      <c r="G42" s="71">
        <v>31</v>
      </c>
      <c r="H42" s="71">
        <v>370</v>
      </c>
      <c r="I42" s="71">
        <v>1478</v>
      </c>
      <c r="J42" s="71">
        <v>1152</v>
      </c>
      <c r="K42" s="71">
        <v>60</v>
      </c>
      <c r="L42" s="71">
        <v>75</v>
      </c>
      <c r="M42" s="71">
        <v>63</v>
      </c>
      <c r="N42" s="71">
        <v>11</v>
      </c>
      <c r="O42" s="71">
        <v>117</v>
      </c>
      <c r="P42" s="71">
        <v>4062</v>
      </c>
      <c r="Q42" s="71">
        <v>2964</v>
      </c>
      <c r="R42" s="71">
        <v>316</v>
      </c>
      <c r="S42" s="71">
        <v>246</v>
      </c>
      <c r="T42" s="71">
        <v>263</v>
      </c>
      <c r="U42" s="71">
        <v>20</v>
      </c>
      <c r="V42" s="72">
        <v>253</v>
      </c>
    </row>
    <row r="43" spans="1:22" s="66" customFormat="1" ht="12" customHeight="1">
      <c r="A43" s="70" t="s">
        <v>74</v>
      </c>
      <c r="B43" s="71">
        <v>838</v>
      </c>
      <c r="C43" s="71">
        <v>454</v>
      </c>
      <c r="D43" s="71">
        <v>110</v>
      </c>
      <c r="E43" s="71">
        <v>36</v>
      </c>
      <c r="F43" s="71">
        <v>51</v>
      </c>
      <c r="G43" s="71">
        <v>4</v>
      </c>
      <c r="H43" s="71">
        <v>183</v>
      </c>
      <c r="I43" s="71">
        <v>323</v>
      </c>
      <c r="J43" s="71">
        <v>170</v>
      </c>
      <c r="K43" s="71">
        <v>31</v>
      </c>
      <c r="L43" s="71">
        <v>12</v>
      </c>
      <c r="M43" s="71">
        <v>15</v>
      </c>
      <c r="N43" s="71">
        <v>2</v>
      </c>
      <c r="O43" s="71">
        <v>93</v>
      </c>
      <c r="P43" s="71">
        <v>515</v>
      </c>
      <c r="Q43" s="71">
        <v>284</v>
      </c>
      <c r="R43" s="71">
        <v>79</v>
      </c>
      <c r="S43" s="71">
        <v>24</v>
      </c>
      <c r="T43" s="71">
        <v>36</v>
      </c>
      <c r="U43" s="71">
        <v>2</v>
      </c>
      <c r="V43" s="72">
        <v>90</v>
      </c>
    </row>
    <row r="44" spans="1:22" s="66" customFormat="1" ht="12" customHeight="1">
      <c r="A44" s="70"/>
      <c r="B44" s="71"/>
      <c r="C44" s="83" t="s">
        <v>58</v>
      </c>
      <c r="D44" s="83" t="s">
        <v>58</v>
      </c>
      <c r="E44" s="83" t="s">
        <v>58</v>
      </c>
      <c r="F44" s="83" t="s">
        <v>58</v>
      </c>
      <c r="G44" s="83" t="s">
        <v>58</v>
      </c>
      <c r="H44" s="83" t="s">
        <v>58</v>
      </c>
      <c r="I44" s="71"/>
      <c r="J44" s="71"/>
      <c r="K44" s="71"/>
      <c r="L44" s="71"/>
      <c r="M44" s="71"/>
      <c r="N44" s="71"/>
      <c r="O44" s="71"/>
      <c r="P44" s="71"/>
      <c r="Q44" s="71"/>
      <c r="R44" s="71"/>
      <c r="S44" s="71"/>
      <c r="T44" s="71"/>
      <c r="U44" s="71"/>
      <c r="V44" s="72"/>
    </row>
    <row r="45" spans="1:22" s="66" customFormat="1" ht="12" customHeight="1">
      <c r="A45" s="70" t="s">
        <v>75</v>
      </c>
      <c r="B45" s="71">
        <v>4238</v>
      </c>
      <c r="C45" s="71">
        <v>2406</v>
      </c>
      <c r="D45" s="71">
        <v>196</v>
      </c>
      <c r="E45" s="71">
        <v>194</v>
      </c>
      <c r="F45" s="71">
        <v>204</v>
      </c>
      <c r="G45" s="71">
        <v>32</v>
      </c>
      <c r="H45" s="71">
        <v>1206</v>
      </c>
      <c r="I45" s="71">
        <v>2292</v>
      </c>
      <c r="J45" s="71">
        <v>1295</v>
      </c>
      <c r="K45" s="71">
        <v>79</v>
      </c>
      <c r="L45" s="71">
        <v>106</v>
      </c>
      <c r="M45" s="71">
        <v>84</v>
      </c>
      <c r="N45" s="71">
        <v>17</v>
      </c>
      <c r="O45" s="71">
        <v>711</v>
      </c>
      <c r="P45" s="71">
        <v>1946</v>
      </c>
      <c r="Q45" s="71">
        <v>1111</v>
      </c>
      <c r="R45" s="71">
        <v>117</v>
      </c>
      <c r="S45" s="71">
        <v>88</v>
      </c>
      <c r="T45" s="71">
        <v>120</v>
      </c>
      <c r="U45" s="71">
        <v>15</v>
      </c>
      <c r="V45" s="72">
        <v>495</v>
      </c>
    </row>
    <row r="46" spans="1:22" s="66" customFormat="1" ht="12" customHeight="1">
      <c r="A46" s="70" t="s">
        <v>162</v>
      </c>
      <c r="B46" s="71">
        <v>3350</v>
      </c>
      <c r="C46" s="71">
        <v>1762</v>
      </c>
      <c r="D46" s="71">
        <v>144</v>
      </c>
      <c r="E46" s="71">
        <v>146</v>
      </c>
      <c r="F46" s="71">
        <v>173</v>
      </c>
      <c r="G46" s="71">
        <v>20</v>
      </c>
      <c r="H46" s="71">
        <v>1105</v>
      </c>
      <c r="I46" s="71">
        <v>1805</v>
      </c>
      <c r="J46" s="71">
        <v>931</v>
      </c>
      <c r="K46" s="71">
        <v>56</v>
      </c>
      <c r="L46" s="71">
        <v>77</v>
      </c>
      <c r="M46" s="71">
        <v>71</v>
      </c>
      <c r="N46" s="71">
        <v>11</v>
      </c>
      <c r="O46" s="71">
        <v>659</v>
      </c>
      <c r="P46" s="71">
        <v>1545</v>
      </c>
      <c r="Q46" s="71">
        <v>831</v>
      </c>
      <c r="R46" s="71">
        <v>88</v>
      </c>
      <c r="S46" s="71">
        <v>69</v>
      </c>
      <c r="T46" s="71">
        <v>102</v>
      </c>
      <c r="U46" s="71">
        <v>9</v>
      </c>
      <c r="V46" s="72">
        <v>446</v>
      </c>
    </row>
    <row r="47" spans="1:22" s="66" customFormat="1" ht="12" customHeight="1">
      <c r="A47" s="67" t="s">
        <v>5</v>
      </c>
      <c r="B47" s="71">
        <v>888</v>
      </c>
      <c r="C47" s="71">
        <v>644</v>
      </c>
      <c r="D47" s="71">
        <v>52</v>
      </c>
      <c r="E47" s="71">
        <v>48</v>
      </c>
      <c r="F47" s="71">
        <v>31</v>
      </c>
      <c r="G47" s="71">
        <v>12</v>
      </c>
      <c r="H47" s="71">
        <v>101</v>
      </c>
      <c r="I47" s="71">
        <v>487</v>
      </c>
      <c r="J47" s="71">
        <v>364</v>
      </c>
      <c r="K47" s="71">
        <v>23</v>
      </c>
      <c r="L47" s="71">
        <v>29</v>
      </c>
      <c r="M47" s="71">
        <v>13</v>
      </c>
      <c r="N47" s="71">
        <v>6</v>
      </c>
      <c r="O47" s="71">
        <v>52</v>
      </c>
      <c r="P47" s="71">
        <v>401</v>
      </c>
      <c r="Q47" s="71">
        <v>280</v>
      </c>
      <c r="R47" s="71">
        <v>29</v>
      </c>
      <c r="S47" s="71">
        <v>19</v>
      </c>
      <c r="T47" s="71">
        <v>18</v>
      </c>
      <c r="U47" s="71">
        <v>6</v>
      </c>
      <c r="V47" s="72">
        <v>49</v>
      </c>
    </row>
    <row r="48" spans="1:22" s="66" customFormat="1" ht="12" customHeight="1">
      <c r="A48" s="70" t="s">
        <v>127</v>
      </c>
      <c r="B48" s="71">
        <v>2070</v>
      </c>
      <c r="C48" s="71">
        <v>1293</v>
      </c>
      <c r="D48" s="71">
        <v>246</v>
      </c>
      <c r="E48" s="71">
        <v>43</v>
      </c>
      <c r="F48" s="71">
        <v>148</v>
      </c>
      <c r="G48" s="71">
        <v>14</v>
      </c>
      <c r="H48" s="71">
        <v>326</v>
      </c>
      <c r="I48" s="71">
        <v>1525</v>
      </c>
      <c r="J48" s="71">
        <v>948</v>
      </c>
      <c r="K48" s="71">
        <v>139</v>
      </c>
      <c r="L48" s="71">
        <v>25</v>
      </c>
      <c r="M48" s="71">
        <v>124</v>
      </c>
      <c r="N48" s="71">
        <v>11</v>
      </c>
      <c r="O48" s="71">
        <v>278</v>
      </c>
      <c r="P48" s="71">
        <v>545</v>
      </c>
      <c r="Q48" s="71">
        <v>345</v>
      </c>
      <c r="R48" s="71">
        <v>107</v>
      </c>
      <c r="S48" s="71">
        <v>18</v>
      </c>
      <c r="T48" s="71">
        <v>24</v>
      </c>
      <c r="U48" s="71">
        <v>3</v>
      </c>
      <c r="V48" s="72">
        <v>48</v>
      </c>
    </row>
    <row r="49" spans="1:22" s="66" customFormat="1" ht="12" customHeight="1">
      <c r="A49" s="70" t="s">
        <v>191</v>
      </c>
      <c r="B49" s="71">
        <v>0</v>
      </c>
      <c r="C49" s="71">
        <v>0</v>
      </c>
      <c r="D49" s="71">
        <v>0</v>
      </c>
      <c r="E49" s="71">
        <v>0</v>
      </c>
      <c r="F49" s="71">
        <v>0</v>
      </c>
      <c r="G49" s="71">
        <v>0</v>
      </c>
      <c r="H49" s="71">
        <v>0</v>
      </c>
      <c r="I49" s="71">
        <v>0</v>
      </c>
      <c r="J49" s="71">
        <v>0</v>
      </c>
      <c r="K49" s="71">
        <v>0</v>
      </c>
      <c r="L49" s="71">
        <v>0</v>
      </c>
      <c r="M49" s="71">
        <v>0</v>
      </c>
      <c r="N49" s="71">
        <v>0</v>
      </c>
      <c r="O49" s="71">
        <v>0</v>
      </c>
      <c r="P49" s="71">
        <v>0</v>
      </c>
      <c r="Q49" s="71">
        <v>0</v>
      </c>
      <c r="R49" s="71">
        <v>0</v>
      </c>
      <c r="S49" s="71">
        <v>0</v>
      </c>
      <c r="T49" s="71">
        <v>0</v>
      </c>
      <c r="U49" s="71">
        <v>0</v>
      </c>
      <c r="V49" s="72">
        <v>0</v>
      </c>
    </row>
    <row r="50" spans="1:22" s="66" customFormat="1" ht="12" customHeight="1">
      <c r="A50" s="67" t="s">
        <v>6</v>
      </c>
      <c r="B50" s="71">
        <v>1599</v>
      </c>
      <c r="C50" s="71">
        <v>1019</v>
      </c>
      <c r="D50" s="71">
        <v>41</v>
      </c>
      <c r="E50" s="71">
        <v>61</v>
      </c>
      <c r="F50" s="71">
        <v>124</v>
      </c>
      <c r="G50" s="71">
        <v>9</v>
      </c>
      <c r="H50" s="71">
        <v>345</v>
      </c>
      <c r="I50" s="71">
        <v>700</v>
      </c>
      <c r="J50" s="71">
        <v>514</v>
      </c>
      <c r="K50" s="71">
        <v>16</v>
      </c>
      <c r="L50" s="71">
        <v>32</v>
      </c>
      <c r="M50" s="71">
        <v>33</v>
      </c>
      <c r="N50" s="71">
        <v>4</v>
      </c>
      <c r="O50" s="71">
        <v>101</v>
      </c>
      <c r="P50" s="71">
        <v>899</v>
      </c>
      <c r="Q50" s="71">
        <v>505</v>
      </c>
      <c r="R50" s="71">
        <v>25</v>
      </c>
      <c r="S50" s="71">
        <v>29</v>
      </c>
      <c r="T50" s="71">
        <v>91</v>
      </c>
      <c r="U50" s="71">
        <v>5</v>
      </c>
      <c r="V50" s="72">
        <v>244</v>
      </c>
    </row>
    <row r="51" spans="1:22" s="66" customFormat="1" ht="12" customHeight="1">
      <c r="A51" s="74" t="s">
        <v>193</v>
      </c>
      <c r="B51" s="75">
        <v>0</v>
      </c>
      <c r="C51" s="75">
        <v>0</v>
      </c>
      <c r="D51" s="75">
        <v>0</v>
      </c>
      <c r="E51" s="75">
        <v>0</v>
      </c>
      <c r="F51" s="75">
        <v>0</v>
      </c>
      <c r="G51" s="75">
        <v>0</v>
      </c>
      <c r="H51" s="75">
        <v>0</v>
      </c>
      <c r="I51" s="75">
        <v>0</v>
      </c>
      <c r="J51" s="75">
        <v>0</v>
      </c>
      <c r="K51" s="75">
        <v>0</v>
      </c>
      <c r="L51" s="75">
        <v>0</v>
      </c>
      <c r="M51" s="75">
        <v>0</v>
      </c>
      <c r="N51" s="75">
        <v>0</v>
      </c>
      <c r="O51" s="75">
        <v>0</v>
      </c>
      <c r="P51" s="75">
        <v>0</v>
      </c>
      <c r="Q51" s="75">
        <v>0</v>
      </c>
      <c r="R51" s="75">
        <v>0</v>
      </c>
      <c r="S51" s="75">
        <v>0</v>
      </c>
      <c r="T51" s="75">
        <v>0</v>
      </c>
      <c r="U51" s="75">
        <v>0</v>
      </c>
      <c r="V51" s="76">
        <v>0</v>
      </c>
    </row>
    <row r="52" spans="1:15" s="66" customFormat="1" ht="12" customHeight="1">
      <c r="A52" s="139" t="s">
        <v>163</v>
      </c>
      <c r="B52" s="139"/>
      <c r="C52" s="139"/>
      <c r="D52" s="139"/>
      <c r="E52" s="139"/>
      <c r="F52" s="139"/>
      <c r="G52" s="139"/>
      <c r="H52" s="139"/>
      <c r="I52" s="139"/>
      <c r="J52" s="139"/>
      <c r="K52" s="139"/>
      <c r="L52" s="139"/>
      <c r="M52" s="139"/>
      <c r="N52" s="139"/>
      <c r="O52" s="139"/>
    </row>
    <row r="53" spans="1:15" s="66" customFormat="1" ht="81.75" customHeight="1">
      <c r="A53" s="126" t="s">
        <v>190</v>
      </c>
      <c r="B53" s="126"/>
      <c r="C53" s="126"/>
      <c r="D53" s="126"/>
      <c r="E53" s="126"/>
      <c r="F53" s="126"/>
      <c r="G53" s="126"/>
      <c r="H53" s="126"/>
      <c r="I53" s="126"/>
      <c r="J53" s="126"/>
      <c r="K53" s="126"/>
      <c r="L53" s="126"/>
      <c r="M53" s="126"/>
      <c r="N53" s="126"/>
      <c r="O53" s="126"/>
    </row>
    <row r="54" spans="1:15" s="66" customFormat="1" ht="25.5" customHeight="1">
      <c r="A54" s="138" t="s">
        <v>49</v>
      </c>
      <c r="B54" s="138"/>
      <c r="C54" s="138"/>
      <c r="D54" s="138"/>
      <c r="E54" s="138"/>
      <c r="F54" s="138"/>
      <c r="G54" s="138"/>
      <c r="H54" s="138"/>
      <c r="I54" s="138"/>
      <c r="J54" s="138"/>
      <c r="K54" s="138"/>
      <c r="L54" s="138"/>
      <c r="M54" s="138"/>
      <c r="N54" s="138"/>
      <c r="O54" s="138"/>
    </row>
  </sheetData>
  <mergeCells count="29">
    <mergeCell ref="A1:O1"/>
    <mergeCell ref="A2:A6"/>
    <mergeCell ref="B2:H2"/>
    <mergeCell ref="I2:O2"/>
    <mergeCell ref="P2:V2"/>
    <mergeCell ref="B3:B6"/>
    <mergeCell ref="C3:C6"/>
    <mergeCell ref="D3:D6"/>
    <mergeCell ref="E3:E6"/>
    <mergeCell ref="F3:F6"/>
    <mergeCell ref="P3:P6"/>
    <mergeCell ref="Q3:Q6"/>
    <mergeCell ref="R3:R6"/>
    <mergeCell ref="G3:G6"/>
    <mergeCell ref="H3:H6"/>
    <mergeCell ref="I3:I6"/>
    <mergeCell ref="J3:J6"/>
    <mergeCell ref="K3:K6"/>
    <mergeCell ref="L3:L6"/>
    <mergeCell ref="A54:O54"/>
    <mergeCell ref="S3:S6"/>
    <mergeCell ref="T3:T6"/>
    <mergeCell ref="U3:U6"/>
    <mergeCell ref="V3:V6"/>
    <mergeCell ref="A52:O52"/>
    <mergeCell ref="A53:O53"/>
    <mergeCell ref="M3:M6"/>
    <mergeCell ref="N3:N6"/>
    <mergeCell ref="O3:O6"/>
  </mergeCells>
  <printOptions/>
  <pageMargins left="0.75" right="0.75" top="1" bottom="1" header="0.5" footer="0.5"/>
  <pageSetup fitToWidth="2" horizontalDpi="600" verticalDpi="600" orientation="landscape" scale="64"/>
  <headerFooter alignWithMargins="0">
    <oddHeader xml:space="preserve">&amp;R&amp;"Courier New,Regular"&amp;9&amp;08 &amp;A
 Page &amp;P of &amp;N </oddHeader>
    <oddFooter>&amp;R&amp;"Courier New,Regular"&amp;9Printed: &amp;D &amp;T</oddFooter>
  </headerFooter>
  <colBreaks count="1" manualBreakCount="1">
    <brk id="15" max="54" man="1"/>
  </colBreaks>
</worksheet>
</file>

<file path=xl/worksheets/sheet8.xml><?xml version="1.0" encoding="utf-8"?>
<worksheet xmlns="http://schemas.openxmlformats.org/spreadsheetml/2006/main" xmlns:r="http://schemas.openxmlformats.org/officeDocument/2006/relationships">
  <dimension ref="A1:L61"/>
  <sheetViews>
    <sheetView workbookViewId="0" topLeftCell="I53">
      <selection activeCell="Y98" sqref="Y98"/>
    </sheetView>
  </sheetViews>
  <sheetFormatPr defaultColWidth="11.00390625" defaultRowHeight="12.75"/>
  <cols>
    <col min="1" max="1" width="19.375" style="0" customWidth="1"/>
    <col min="2" max="2" width="11.875" style="0" customWidth="1"/>
    <col min="3" max="3" width="11.375" style="0" customWidth="1"/>
    <col min="11" max="12" width="11.375" style="0" customWidth="1"/>
  </cols>
  <sheetData>
    <row r="1" spans="2:10" ht="48">
      <c r="B1" s="78" t="s">
        <v>34</v>
      </c>
      <c r="C1" s="78" t="s">
        <v>177</v>
      </c>
      <c r="D1" s="78" t="s">
        <v>178</v>
      </c>
      <c r="E1" s="78" t="s">
        <v>14</v>
      </c>
      <c r="F1" s="78" t="s">
        <v>15</v>
      </c>
      <c r="G1" s="78" t="s">
        <v>122</v>
      </c>
      <c r="H1" s="144" t="s">
        <v>33</v>
      </c>
      <c r="I1" s="80" t="s">
        <v>29</v>
      </c>
      <c r="J1" s="80" t="s">
        <v>30</v>
      </c>
    </row>
    <row r="2" spans="1:12" ht="12">
      <c r="A2" t="s">
        <v>27</v>
      </c>
      <c r="B2">
        <f>'Table 307'!B8</f>
        <v>158558</v>
      </c>
      <c r="C2">
        <f>'Table 307'!C8</f>
        <v>104426</v>
      </c>
      <c r="D2">
        <f>'Table 307'!D8</f>
        <v>10417</v>
      </c>
      <c r="E2">
        <f>'Table 307'!E8</f>
        <v>8085</v>
      </c>
      <c r="F2">
        <f>'Table 307'!F8</f>
        <v>16625</v>
      </c>
      <c r="G2">
        <f>'Table 307'!G8</f>
        <v>952</v>
      </c>
      <c r="H2">
        <f>'Table 307'!H8</f>
        <v>18053</v>
      </c>
      <c r="I2">
        <f>'Table 307'!I8</f>
        <v>76605</v>
      </c>
      <c r="J2">
        <f>'Table 307'!P8</f>
        <v>81953</v>
      </c>
      <c r="K2">
        <f>SUM(C2:H2)</f>
        <v>158558</v>
      </c>
      <c r="L2">
        <f>SUM(I2:J2)</f>
        <v>158558</v>
      </c>
    </row>
    <row r="3" spans="1:12" ht="15">
      <c r="A3" s="140" t="s">
        <v>35</v>
      </c>
      <c r="B3">
        <f>'Table 307'!B50</f>
        <v>1599</v>
      </c>
      <c r="C3">
        <f>'Table 307'!C50</f>
        <v>1019</v>
      </c>
      <c r="D3">
        <f>'Table 307'!D50</f>
        <v>41</v>
      </c>
      <c r="E3">
        <f>'Table 307'!E50</f>
        <v>61</v>
      </c>
      <c r="F3">
        <f>'Table 307'!F50</f>
        <v>124</v>
      </c>
      <c r="G3">
        <f>'Table 307'!G50</f>
        <v>9</v>
      </c>
      <c r="H3">
        <f>'Table 307'!H50</f>
        <v>345</v>
      </c>
      <c r="I3">
        <f>'Table 307'!I50</f>
        <v>700</v>
      </c>
      <c r="J3">
        <f>'Table 307'!P50</f>
        <v>899</v>
      </c>
      <c r="K3">
        <f>SUM(C3:H3)</f>
        <v>1599</v>
      </c>
      <c r="L3">
        <f>SUM(I3:J3)</f>
        <v>1599</v>
      </c>
    </row>
    <row r="4" spans="1:12" ht="15">
      <c r="A4" s="145" t="s">
        <v>36</v>
      </c>
      <c r="B4">
        <f>'Table 307'!B23</f>
        <v>1332</v>
      </c>
      <c r="C4">
        <f>'Table 307'!C23</f>
        <v>1041</v>
      </c>
      <c r="D4">
        <f>'Table 307'!D23</f>
        <v>61</v>
      </c>
      <c r="E4">
        <f>'Table 307'!E23</f>
        <v>43</v>
      </c>
      <c r="F4">
        <f>'Table 307'!F23</f>
        <v>56</v>
      </c>
      <c r="G4">
        <f>'Table 307'!G23</f>
        <v>9</v>
      </c>
      <c r="H4">
        <f>'Table 307'!H23</f>
        <v>122</v>
      </c>
      <c r="I4">
        <f>'Table 307'!I23</f>
        <v>522</v>
      </c>
      <c r="J4">
        <f>'Table 307'!P23</f>
        <v>810</v>
      </c>
      <c r="K4">
        <f>SUM(C4:H4)</f>
        <v>1332</v>
      </c>
      <c r="L4">
        <f>SUM(I4:J4)</f>
        <v>1332</v>
      </c>
    </row>
    <row r="5" spans="1:12" ht="15">
      <c r="A5" s="145" t="s">
        <v>37</v>
      </c>
      <c r="B5">
        <f>'Table 307'!B25</f>
        <v>1091</v>
      </c>
      <c r="C5">
        <f>'Table 307'!C25</f>
        <v>562</v>
      </c>
      <c r="D5">
        <f>'Table 307'!D25</f>
        <v>20</v>
      </c>
      <c r="E5">
        <f>'Table 307'!E25</f>
        <v>97</v>
      </c>
      <c r="F5">
        <f>'Table 307'!F25</f>
        <v>44</v>
      </c>
      <c r="G5">
        <f>'Table 307'!G25</f>
        <v>4</v>
      </c>
      <c r="H5">
        <f>'Table 307'!H25</f>
        <v>364</v>
      </c>
      <c r="I5">
        <f>'Table 307'!I25</f>
        <v>446</v>
      </c>
      <c r="J5">
        <f>'Table 307'!P25</f>
        <v>645</v>
      </c>
      <c r="K5">
        <f>SUM(C5:H5)</f>
        <v>1091</v>
      </c>
      <c r="L5">
        <f>SUM(I5:J5)</f>
        <v>1091</v>
      </c>
    </row>
    <row r="6" spans="1:12" ht="15">
      <c r="A6" s="140" t="s">
        <v>24</v>
      </c>
      <c r="B6">
        <f>'Table 307'!B47</f>
        <v>888</v>
      </c>
      <c r="C6">
        <f>'Table 307'!C47</f>
        <v>644</v>
      </c>
      <c r="D6">
        <f>'Table 307'!D47</f>
        <v>52</v>
      </c>
      <c r="E6">
        <f>'Table 307'!E47</f>
        <v>48</v>
      </c>
      <c r="F6">
        <f>'Table 307'!F47</f>
        <v>31</v>
      </c>
      <c r="G6">
        <f>'Table 307'!G47</f>
        <v>12</v>
      </c>
      <c r="H6">
        <f>'Table 307'!H47</f>
        <v>101</v>
      </c>
      <c r="I6">
        <f>'Table 307'!I47</f>
        <v>487</v>
      </c>
      <c r="J6">
        <f>'Table 307'!J47</f>
        <v>364</v>
      </c>
      <c r="K6">
        <f>SUM(C6:H6)</f>
        <v>888</v>
      </c>
      <c r="L6">
        <f>SUM(I6:J6)</f>
        <v>851</v>
      </c>
    </row>
    <row r="7" spans="1:12" ht="15">
      <c r="A7" s="145" t="s">
        <v>38</v>
      </c>
      <c r="B7">
        <f>'Table 307'!B39</f>
        <v>667</v>
      </c>
      <c r="C7">
        <f>'Table 307'!C39</f>
        <v>481</v>
      </c>
      <c r="D7">
        <f>'Table 307'!D39</f>
        <v>33</v>
      </c>
      <c r="E7">
        <f>'Table 307'!E39</f>
        <v>24</v>
      </c>
      <c r="F7">
        <f>'Table 307'!F39</f>
        <v>31</v>
      </c>
      <c r="G7">
        <f>'Table 307'!G39</f>
        <v>1</v>
      </c>
      <c r="H7">
        <f>'Table 307'!H39</f>
        <v>97</v>
      </c>
      <c r="I7">
        <f>'Table 307'!I39</f>
        <v>450</v>
      </c>
      <c r="J7">
        <f>'Table 307'!P39</f>
        <v>217</v>
      </c>
      <c r="K7">
        <f>SUM(C7:H7)</f>
        <v>667</v>
      </c>
      <c r="L7">
        <f>SUM(I7:J7)</f>
        <v>667</v>
      </c>
    </row>
    <row r="8" spans="1:12" ht="15">
      <c r="A8" s="145" t="s">
        <v>0</v>
      </c>
      <c r="B8">
        <f>'Table 307'!B30</f>
        <v>96</v>
      </c>
      <c r="C8">
        <f>'Table 307'!C30</f>
        <v>71</v>
      </c>
      <c r="D8">
        <f>'Table 307'!D30</f>
        <v>9</v>
      </c>
      <c r="E8">
        <f>'Table 307'!E30</f>
        <v>5</v>
      </c>
      <c r="F8">
        <f>'Table 307'!F30</f>
        <v>1</v>
      </c>
      <c r="G8">
        <f>'Table 307'!G30</f>
        <v>0</v>
      </c>
      <c r="H8">
        <f>'Table 307'!H30</f>
        <v>10</v>
      </c>
      <c r="I8">
        <f>'Table 307'!I30</f>
        <v>40</v>
      </c>
      <c r="J8">
        <f>'Table 307'!P30</f>
        <v>56</v>
      </c>
      <c r="K8">
        <f>SUM(C8:H8)</f>
        <v>96</v>
      </c>
      <c r="L8">
        <f>SUM(I8:J8)</f>
        <v>96</v>
      </c>
    </row>
    <row r="9" spans="1:12" ht="15">
      <c r="A9" s="145" t="s">
        <v>1</v>
      </c>
      <c r="B9">
        <f>'Table 307'!B11</f>
        <v>253</v>
      </c>
      <c r="C9">
        <f>'Table 307'!C11</f>
        <v>116</v>
      </c>
      <c r="D9">
        <f>'Table 307'!D11</f>
        <v>35</v>
      </c>
      <c r="E9">
        <f>'Table 307'!E11</f>
        <v>18</v>
      </c>
      <c r="F9">
        <f>'Table 307'!F11</f>
        <v>29</v>
      </c>
      <c r="G9">
        <f>'Table 307'!G11</f>
        <v>8</v>
      </c>
      <c r="H9">
        <f>'Table 307'!H11</f>
        <v>47</v>
      </c>
      <c r="I9">
        <f>'Table 307'!I11</f>
        <v>107</v>
      </c>
      <c r="J9">
        <f>'Table 307'!P11</f>
        <v>146</v>
      </c>
      <c r="K9">
        <f>SUM(C9:H9)</f>
        <v>253</v>
      </c>
      <c r="L9">
        <f>SUM(I9:J9)</f>
        <v>253</v>
      </c>
    </row>
    <row r="10" spans="1:12" ht="15">
      <c r="A10" s="145" t="s">
        <v>2</v>
      </c>
      <c r="B10">
        <f>'Table 307'!B15</f>
        <v>570</v>
      </c>
      <c r="C10">
        <f>'Table 307'!C15</f>
        <v>369</v>
      </c>
      <c r="D10">
        <f>'Table 307'!D15</f>
        <v>25</v>
      </c>
      <c r="E10">
        <f>'Table 307'!E15</f>
        <v>17</v>
      </c>
      <c r="F10">
        <f>'Table 307'!F15</f>
        <v>30</v>
      </c>
      <c r="G10">
        <f>'Table 307'!G15</f>
        <v>0</v>
      </c>
      <c r="H10">
        <f>'Table 307'!H15</f>
        <v>129</v>
      </c>
      <c r="I10">
        <f>'Table 307'!I15</f>
        <v>224</v>
      </c>
      <c r="J10">
        <f>'Table 307'!P15</f>
        <v>346</v>
      </c>
      <c r="K10">
        <f>SUM(C10:H10)</f>
        <v>570</v>
      </c>
      <c r="L10">
        <f>SUM(I10:J10)</f>
        <v>570</v>
      </c>
    </row>
    <row r="11" ht="15">
      <c r="A11" s="145"/>
    </row>
    <row r="12" ht="15">
      <c r="A12" s="145"/>
    </row>
    <row r="14" spans="3:8" ht="12">
      <c r="C14" t="str">
        <f>C$1</f>
        <v>White</v>
      </c>
      <c r="D14" t="str">
        <f>D$1</f>
        <v>Black</v>
      </c>
      <c r="E14" t="str">
        <f>E$1</f>
        <v>Hispanic</v>
      </c>
      <c r="F14" t="str">
        <f>F$1</f>
        <v>Asian/ Pacific Islander</v>
      </c>
      <c r="G14" t="str">
        <f>G$1</f>
        <v>American Indian/ Alaska Native</v>
      </c>
      <c r="H14" t="str">
        <f>H$1</f>
        <v>Non-resident alien</v>
      </c>
    </row>
    <row r="15" spans="2:8" ht="12">
      <c r="B15" t="str">
        <f>A$3</f>
        <v>Visual and performing arts </v>
      </c>
      <c r="C15" s="146">
        <f>C3/$B3</f>
        <v>0.6372732958098811</v>
      </c>
      <c r="D15" s="146">
        <f>D3/$B3</f>
        <v>0.02564102564102564</v>
      </c>
      <c r="E15" s="146">
        <f>E3/$B3</f>
        <v>0.03814884302689181</v>
      </c>
      <c r="F15" s="146">
        <f>F3/$B3</f>
        <v>0.07754846779237023</v>
      </c>
      <c r="G15" s="146">
        <f>G3/$B3</f>
        <v>0.005628517823639775</v>
      </c>
      <c r="H15" s="146">
        <f>H3/$B3</f>
        <v>0.21575984990619138</v>
      </c>
    </row>
    <row r="16" spans="2:8" ht="12">
      <c r="B16" t="str">
        <f>A$4</f>
        <v>English language and literature/letters</v>
      </c>
      <c r="C16" s="146">
        <f>C4/$B4</f>
        <v>0.7815315315315315</v>
      </c>
      <c r="D16" s="146">
        <f>D4/$B4</f>
        <v>0.0457957957957958</v>
      </c>
      <c r="E16" s="146">
        <f>E4/$B4</f>
        <v>0.03228228228228228</v>
      </c>
      <c r="F16" s="146">
        <f>F4/$B4</f>
        <v>0.042042042042042045</v>
      </c>
      <c r="G16" s="146">
        <f>G4/$B4</f>
        <v>0.006756756756756757</v>
      </c>
      <c r="H16" s="146">
        <f>H4/$B4</f>
        <v>0.0915915915915916</v>
      </c>
    </row>
    <row r="17" spans="2:8" ht="12">
      <c r="B17" t="str">
        <f>A$5</f>
        <v>Foreign languages, literatures, and linguistics</v>
      </c>
      <c r="C17" s="146">
        <f>C5/$B5</f>
        <v>0.5151237396883593</v>
      </c>
      <c r="D17" s="146">
        <f>D5/$B5</f>
        <v>0.01833180568285976</v>
      </c>
      <c r="E17" s="146">
        <f>E5/$B5</f>
        <v>0.08890925756186985</v>
      </c>
      <c r="F17" s="146">
        <f>F5/$B5</f>
        <v>0.04032997250229148</v>
      </c>
      <c r="G17" s="146">
        <f>G5/$B5</f>
        <v>0.0036663611365719525</v>
      </c>
      <c r="H17" s="146">
        <f>H5/$B5</f>
        <v>0.33363886342804766</v>
      </c>
    </row>
    <row r="18" spans="2:8" ht="12">
      <c r="B18" t="str">
        <f>A$6</f>
        <v>History</v>
      </c>
      <c r="C18" s="146">
        <f>C6/$B6</f>
        <v>0.7252252252252253</v>
      </c>
      <c r="D18" s="146">
        <f>D6/$B6</f>
        <v>0.05855855855855856</v>
      </c>
      <c r="E18" s="146">
        <f>E6/$B6</f>
        <v>0.05405405405405406</v>
      </c>
      <c r="F18" s="146">
        <f>F6/$B6</f>
        <v>0.03490990990990991</v>
      </c>
      <c r="G18" s="146">
        <f>G6/$B6</f>
        <v>0.013513513513513514</v>
      </c>
      <c r="H18" s="146">
        <f>H6/$B6</f>
        <v>0.11373873873873874</v>
      </c>
    </row>
    <row r="19" spans="2:8" ht="12">
      <c r="B19" t="str">
        <f>A$7</f>
        <v>Philosophy and religious studies</v>
      </c>
      <c r="C19" s="146">
        <f>C7/$B7</f>
        <v>0.7211394302848576</v>
      </c>
      <c r="D19" s="146">
        <f>D7/$B7</f>
        <v>0.049475262368815595</v>
      </c>
      <c r="E19" s="146">
        <f>E7/$B7</f>
        <v>0.035982008995502246</v>
      </c>
      <c r="F19" s="146">
        <f>F7/$B7</f>
        <v>0.046476761619190406</v>
      </c>
      <c r="G19" s="146">
        <f>G7/$B7</f>
        <v>0.0014992503748125937</v>
      </c>
      <c r="H19" s="146">
        <f>H7/$B7</f>
        <v>0.1454272863568216</v>
      </c>
    </row>
    <row r="20" spans="2:8" ht="12">
      <c r="B20" t="str">
        <f>A$8</f>
        <v>Liberal arts and sciences, general studies, and humanities</v>
      </c>
      <c r="C20" s="146">
        <f>C8/$B8</f>
        <v>0.7395833333333334</v>
      </c>
      <c r="D20" s="146">
        <f>D8/$B8</f>
        <v>0.09375</v>
      </c>
      <c r="E20" s="146">
        <f>E8/$B8</f>
        <v>0.052083333333333336</v>
      </c>
      <c r="F20" s="146">
        <f>F8/$B8</f>
        <v>0.010416666666666666</v>
      </c>
      <c r="G20" s="146">
        <f>G8/$B8</f>
        <v>0</v>
      </c>
      <c r="H20" s="146">
        <f>H8/$B8</f>
        <v>0.10416666666666667</v>
      </c>
    </row>
    <row r="21" spans="2:8" ht="12">
      <c r="B21" t="str">
        <f>A$9</f>
        <v>Area, ethnic, cultural, gender, and group studies</v>
      </c>
      <c r="C21" s="146">
        <f>C9/$B9</f>
        <v>0.45849802371541504</v>
      </c>
      <c r="D21" s="146">
        <f>D9/$B9</f>
        <v>0.1383399209486166</v>
      </c>
      <c r="E21" s="146">
        <f>E9/$B9</f>
        <v>0.07114624505928854</v>
      </c>
      <c r="F21" s="146">
        <f>F9/$B9</f>
        <v>0.11462450592885376</v>
      </c>
      <c r="G21" s="146">
        <f>G9/$B9</f>
        <v>0.03162055335968379</v>
      </c>
      <c r="H21" s="146">
        <f>H9/$B9</f>
        <v>0.1857707509881423</v>
      </c>
    </row>
    <row r="22" spans="2:8" ht="12">
      <c r="B22" t="str">
        <f>A$10</f>
        <v>Communications, journalism, and related programs</v>
      </c>
      <c r="C22" s="146">
        <f>C10/$B10</f>
        <v>0.6473684210526316</v>
      </c>
      <c r="D22" s="146">
        <f>D10/$B10</f>
        <v>0.043859649122807015</v>
      </c>
      <c r="E22" s="146">
        <f>E10/$B10</f>
        <v>0.02982456140350877</v>
      </c>
      <c r="F22" s="146">
        <f>F10/$B10</f>
        <v>0.05263157894736842</v>
      </c>
      <c r="G22" s="146">
        <f>G10/$B10</f>
        <v>0</v>
      </c>
      <c r="H22" s="146">
        <f>H10/$B10</f>
        <v>0.22631578947368422</v>
      </c>
    </row>
    <row r="27" spans="3:4" ht="12">
      <c r="C27" t="str">
        <f>I$1</f>
        <v>Male</v>
      </c>
      <c r="D27" t="str">
        <f>J$1</f>
        <v>Female</v>
      </c>
    </row>
    <row r="28" spans="2:4" ht="12">
      <c r="B28" t="str">
        <f>A$3</f>
        <v>Visual and performing arts </v>
      </c>
      <c r="C28" s="146">
        <f>I2/$B2</f>
        <v>0.48313550877281497</v>
      </c>
      <c r="D28" s="146">
        <f>J2/$B2</f>
        <v>0.516864491227185</v>
      </c>
    </row>
    <row r="29" spans="2:4" ht="12">
      <c r="B29" t="str">
        <f>A$4</f>
        <v>English language and literature/letters</v>
      </c>
      <c r="C29" s="146">
        <f>I3/$B3</f>
        <v>0.4377736085053158</v>
      </c>
      <c r="D29" s="146">
        <f>J3/$B3</f>
        <v>0.5622263914946842</v>
      </c>
    </row>
    <row r="30" spans="2:4" ht="12">
      <c r="B30" t="str">
        <f>A$5</f>
        <v>Foreign languages, literatures, and linguistics</v>
      </c>
      <c r="C30" s="146">
        <f>I4/$B4</f>
        <v>0.3918918918918919</v>
      </c>
      <c r="D30" s="146">
        <f>J4/$B4</f>
        <v>0.6081081081081081</v>
      </c>
    </row>
    <row r="31" spans="2:4" ht="12">
      <c r="B31" t="str">
        <f>A$6</f>
        <v>History</v>
      </c>
      <c r="C31" s="146">
        <f>I5/$B5</f>
        <v>0.40879926672777267</v>
      </c>
      <c r="D31" s="146">
        <f>J5/$B5</f>
        <v>0.5912007332722273</v>
      </c>
    </row>
    <row r="32" spans="2:4" ht="12">
      <c r="B32" t="str">
        <f>A$7</f>
        <v>Philosophy and religious studies</v>
      </c>
      <c r="C32" s="146">
        <f>I6/$B6</f>
        <v>0.5484234234234234</v>
      </c>
      <c r="D32" s="146">
        <f>J6/$B6</f>
        <v>0.4099099099099099</v>
      </c>
    </row>
    <row r="33" spans="2:4" ht="12">
      <c r="B33" t="str">
        <f>A$8</f>
        <v>Liberal arts and sciences, general studies, and humanities</v>
      </c>
      <c r="C33" s="146">
        <f>I7/$B7</f>
        <v>0.6746626686656672</v>
      </c>
      <c r="D33" s="146">
        <f>J7/$B7</f>
        <v>0.32533733133433285</v>
      </c>
    </row>
    <row r="34" spans="2:4" ht="12">
      <c r="B34" t="str">
        <f>A$9</f>
        <v>Area, ethnic, cultural, gender, and group studies</v>
      </c>
      <c r="C34" s="146">
        <f>I8/$B8</f>
        <v>0.4166666666666667</v>
      </c>
      <c r="D34" s="146">
        <f>J8/$B8</f>
        <v>0.5833333333333334</v>
      </c>
    </row>
    <row r="35" spans="2:4" ht="12">
      <c r="B35" t="str">
        <f>A$10</f>
        <v>Communications, journalism, and related programs</v>
      </c>
      <c r="C35" s="146">
        <f>I9/$B9</f>
        <v>0.42292490118577075</v>
      </c>
      <c r="D35" s="146">
        <f>J9/$B9</f>
        <v>0.5770750988142292</v>
      </c>
    </row>
    <row r="40" spans="3:8" ht="12">
      <c r="C40" t="str">
        <f>C$1</f>
        <v>White</v>
      </c>
      <c r="D40" t="str">
        <f>D$1</f>
        <v>Black</v>
      </c>
      <c r="E40" t="str">
        <f>E$1</f>
        <v>Hispanic</v>
      </c>
      <c r="F40" t="str">
        <f>F$1</f>
        <v>Asian/ Pacific Islander</v>
      </c>
      <c r="G40" t="str">
        <f>G$1</f>
        <v>American Indian/ Alaska Native</v>
      </c>
      <c r="H40" t="str">
        <f>H$1</f>
        <v>Non-resident alien</v>
      </c>
    </row>
    <row r="41" spans="2:8" ht="12">
      <c r="B41" t="str">
        <f>A$3</f>
        <v>Visual and performing arts </v>
      </c>
      <c r="C41" s="147">
        <f>C3</f>
        <v>1019</v>
      </c>
      <c r="D41" s="147">
        <f>D3</f>
        <v>41</v>
      </c>
      <c r="E41" s="147">
        <f>E3</f>
        <v>61</v>
      </c>
      <c r="F41" s="147">
        <f>F3</f>
        <v>124</v>
      </c>
      <c r="G41" s="147">
        <f>G3</f>
        <v>9</v>
      </c>
      <c r="H41" s="147">
        <f>H3</f>
        <v>345</v>
      </c>
    </row>
    <row r="42" spans="2:8" ht="12">
      <c r="B42" t="str">
        <f>A$4</f>
        <v>English language and literature/letters</v>
      </c>
      <c r="C42" s="147">
        <f>C4</f>
        <v>1041</v>
      </c>
      <c r="D42" s="147">
        <f>D4</f>
        <v>61</v>
      </c>
      <c r="E42" s="147">
        <f>E4</f>
        <v>43</v>
      </c>
      <c r="F42" s="147">
        <f>F4</f>
        <v>56</v>
      </c>
      <c r="G42" s="147">
        <f>G4</f>
        <v>9</v>
      </c>
      <c r="H42" s="147">
        <f>H4</f>
        <v>122</v>
      </c>
    </row>
    <row r="43" spans="2:8" ht="12">
      <c r="B43" t="str">
        <f>A$5</f>
        <v>Foreign languages, literatures, and linguistics</v>
      </c>
      <c r="C43" s="147">
        <f>C5</f>
        <v>562</v>
      </c>
      <c r="D43" s="147">
        <f>D5</f>
        <v>20</v>
      </c>
      <c r="E43" s="147">
        <f>E5</f>
        <v>97</v>
      </c>
      <c r="F43" s="147">
        <f>F5</f>
        <v>44</v>
      </c>
      <c r="G43" s="147">
        <f>G5</f>
        <v>4</v>
      </c>
      <c r="H43" s="147">
        <f>H5</f>
        <v>364</v>
      </c>
    </row>
    <row r="44" spans="2:8" ht="12">
      <c r="B44" t="str">
        <f>A$6</f>
        <v>History</v>
      </c>
      <c r="C44" s="147">
        <f>C6</f>
        <v>644</v>
      </c>
      <c r="D44" s="147">
        <f>D6</f>
        <v>52</v>
      </c>
      <c r="E44" s="147">
        <f>E6</f>
        <v>48</v>
      </c>
      <c r="F44" s="147">
        <f>F6</f>
        <v>31</v>
      </c>
      <c r="G44" s="147">
        <f>G6</f>
        <v>12</v>
      </c>
      <c r="H44" s="147">
        <f>H6</f>
        <v>101</v>
      </c>
    </row>
    <row r="45" spans="2:8" ht="12">
      <c r="B45" t="str">
        <f>A$7</f>
        <v>Philosophy and religious studies</v>
      </c>
      <c r="C45" s="147">
        <f>C7</f>
        <v>481</v>
      </c>
      <c r="D45" s="147">
        <f>D7</f>
        <v>33</v>
      </c>
      <c r="E45" s="147">
        <f>E7</f>
        <v>24</v>
      </c>
      <c r="F45" s="147">
        <f>F7</f>
        <v>31</v>
      </c>
      <c r="G45" s="147">
        <f>G7</f>
        <v>1</v>
      </c>
      <c r="H45" s="147">
        <f>H7</f>
        <v>97</v>
      </c>
    </row>
    <row r="46" spans="2:8" ht="12">
      <c r="B46" t="str">
        <f>A$8</f>
        <v>Liberal arts and sciences, general studies, and humanities</v>
      </c>
      <c r="C46" s="147">
        <f>C8</f>
        <v>71</v>
      </c>
      <c r="D46" s="147">
        <f>D8</f>
        <v>9</v>
      </c>
      <c r="E46" s="147">
        <f>E8</f>
        <v>5</v>
      </c>
      <c r="F46" s="147">
        <f>F8</f>
        <v>1</v>
      </c>
      <c r="G46" s="147">
        <f>G8</f>
        <v>0</v>
      </c>
      <c r="H46" s="147">
        <f>H8</f>
        <v>10</v>
      </c>
    </row>
    <row r="47" spans="2:8" ht="12">
      <c r="B47" t="str">
        <f>A$9</f>
        <v>Area, ethnic, cultural, gender, and group studies</v>
      </c>
      <c r="C47" s="147">
        <f>C9</f>
        <v>116</v>
      </c>
      <c r="D47" s="147">
        <f>D9</f>
        <v>35</v>
      </c>
      <c r="E47" s="147">
        <f>E9</f>
        <v>18</v>
      </c>
      <c r="F47" s="147">
        <f>F9</f>
        <v>29</v>
      </c>
      <c r="G47" s="147">
        <f>G9</f>
        <v>8</v>
      </c>
      <c r="H47" s="147">
        <f>H9</f>
        <v>47</v>
      </c>
    </row>
    <row r="48" spans="2:8" ht="12">
      <c r="B48" t="str">
        <f>A$10</f>
        <v>Communications, journalism, and related programs</v>
      </c>
      <c r="C48" s="147">
        <f>C10</f>
        <v>369</v>
      </c>
      <c r="D48" s="147">
        <f>D10</f>
        <v>25</v>
      </c>
      <c r="E48" s="147">
        <f>E10</f>
        <v>17</v>
      </c>
      <c r="F48" s="147">
        <f>F10</f>
        <v>30</v>
      </c>
      <c r="G48" s="147">
        <f>G10</f>
        <v>0</v>
      </c>
      <c r="H48" s="147">
        <f>H10</f>
        <v>129</v>
      </c>
    </row>
    <row r="53" ht="12">
      <c r="C53" t="s">
        <v>7</v>
      </c>
    </row>
    <row r="54" spans="2:3" ht="12">
      <c r="B54" t="str">
        <f>A$3</f>
        <v>Visual and performing arts </v>
      </c>
      <c r="C54">
        <f>B3</f>
        <v>1599</v>
      </c>
    </row>
    <row r="55" spans="2:3" ht="12">
      <c r="B55" t="str">
        <f>A$4</f>
        <v>English language and literature/letters</v>
      </c>
      <c r="C55">
        <f aca="true" t="shared" si="0" ref="C55:C61">B4</f>
        <v>1332</v>
      </c>
    </row>
    <row r="56" spans="2:3" ht="12">
      <c r="B56" t="str">
        <f>A$5</f>
        <v>Foreign languages, literatures, and linguistics</v>
      </c>
      <c r="C56">
        <f t="shared" si="0"/>
        <v>1091</v>
      </c>
    </row>
    <row r="57" spans="2:3" ht="12">
      <c r="B57" t="str">
        <f>A$6</f>
        <v>History</v>
      </c>
      <c r="C57">
        <f t="shared" si="0"/>
        <v>888</v>
      </c>
    </row>
    <row r="58" spans="2:3" ht="12">
      <c r="B58" t="str">
        <f>A$7</f>
        <v>Philosophy and religious studies</v>
      </c>
      <c r="C58">
        <f t="shared" si="0"/>
        <v>667</v>
      </c>
    </row>
    <row r="59" spans="2:3" ht="12">
      <c r="B59" t="str">
        <f>A$8</f>
        <v>Liberal arts and sciences, general studies, and humanities</v>
      </c>
      <c r="C59">
        <f t="shared" si="0"/>
        <v>96</v>
      </c>
    </row>
    <row r="60" spans="2:3" ht="12">
      <c r="B60" t="str">
        <f>A$9</f>
        <v>Area, ethnic, cultural, gender, and group studies</v>
      </c>
      <c r="C60">
        <f t="shared" si="0"/>
        <v>253</v>
      </c>
    </row>
    <row r="61" spans="2:3" ht="12">
      <c r="B61" t="str">
        <f>A$10</f>
        <v>Communications, journalism, and related programs</v>
      </c>
      <c r="C61">
        <f t="shared" si="0"/>
        <v>570</v>
      </c>
    </row>
  </sheetData>
  <printOptions/>
  <pageMargins left="0.75" right="0.75" top="1" bottom="1" header="0.5" footer="0.5"/>
  <pageSetup orientation="portrait"/>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Aparna Sundaram</dc:creator>
  <cp:keywords/>
  <dc:description>Group 2</dc:description>
  <cp:lastModifiedBy>Mary Farbood</cp:lastModifiedBy>
  <cp:lastPrinted>2012-02-03T01:08:08Z</cp:lastPrinted>
  <dcterms:created xsi:type="dcterms:W3CDTF">2003-09-06T03:31:48Z</dcterms:created>
  <dcterms:modified xsi:type="dcterms:W3CDTF">2012-08-18T14:57:12Z</dcterms:modified>
  <cp:category>Repeat</cp:category>
  <cp:version/>
  <cp:contentType/>
  <cp:contentStatus/>
</cp:coreProperties>
</file>